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个别因素修正" sheetId="1" r:id="rId1"/>
    <sheet name="年期及期日修正" sheetId="2" r:id="rId2"/>
    <sheet name="容积率修正系数" sheetId="3" r:id="rId3"/>
  </sheets>
  <definedNames>
    <definedName name="_xlnm.Print_Area" localSheetId="0">个别因素修正!$A$43:$O$51</definedName>
    <definedName name="_xlnm.Print_Area" localSheetId="1">年期及期日修正!$D$1:$L$47</definedName>
    <definedName name="_xlnm.Print_Area" localSheetId="2">容积率修正系数!#REF!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<sst xmlns="http://schemas.openxmlformats.org/spreadsheetml/2006/main" count="1537" uniqueCount="214">
  <si>
    <r>
      <rPr>
        <sz val="11"/>
        <color theme="1"/>
        <rFont val="仿宋"/>
        <charset val="134"/>
      </rPr>
      <t>商服用地宗地地价影响因素说明表（区域一）</t>
    </r>
  </si>
  <si>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仿宋"/>
        <charset val="134"/>
      </rPr>
      <t>商服用地宗地地价影响因素修正系数表（区域一）</t>
    </r>
  </si>
  <si>
    <r>
      <rPr>
        <sz val="11"/>
        <color theme="1"/>
        <rFont val="仿宋"/>
        <charset val="134"/>
      </rPr>
      <t>编号</t>
    </r>
  </si>
  <si>
    <r>
      <rPr>
        <sz val="11"/>
        <color theme="1"/>
        <rFont val="仿宋"/>
        <charset val="134"/>
      </rPr>
      <t>地面均价</t>
    </r>
  </si>
  <si>
    <r>
      <rPr>
        <sz val="11"/>
        <color theme="1"/>
        <rFont val="仿宋"/>
        <charset val="134"/>
      </rPr>
      <t>上调</t>
    </r>
  </si>
  <si>
    <r>
      <rPr>
        <sz val="11"/>
        <color theme="1"/>
        <rFont val="仿宋"/>
        <charset val="134"/>
      </rPr>
      <t>涨幅</t>
    </r>
  </si>
  <si>
    <r>
      <rPr>
        <sz val="11"/>
        <color theme="1"/>
        <rFont val="仿宋"/>
        <charset val="134"/>
      </rPr>
      <t>下调</t>
    </r>
  </si>
  <si>
    <r>
      <rPr>
        <sz val="12"/>
        <color rgb="FF000000"/>
        <rFont val="仿宋"/>
        <charset val="134"/>
      </rPr>
      <t>宗地修正因素</t>
    </r>
  </si>
  <si>
    <r>
      <rPr>
        <sz val="12"/>
        <color rgb="FF000000"/>
        <rFont val="仿宋"/>
        <charset val="134"/>
      </rPr>
      <t>权重</t>
    </r>
  </si>
  <si>
    <r>
      <rPr>
        <sz val="12"/>
        <color rgb="FF000000"/>
        <rFont val="仿宋"/>
        <charset val="134"/>
      </rPr>
      <t>优</t>
    </r>
  </si>
  <si>
    <r>
      <rPr>
        <sz val="12"/>
        <color rgb="FF000000"/>
        <rFont val="仿宋"/>
        <charset val="134"/>
      </rPr>
      <t>较优</t>
    </r>
  </si>
  <si>
    <r>
      <rPr>
        <sz val="12"/>
        <color rgb="FF000000"/>
        <rFont val="仿宋"/>
        <charset val="134"/>
      </rPr>
      <t>一般</t>
    </r>
  </si>
  <si>
    <r>
      <rPr>
        <sz val="12"/>
        <color rgb="FF000000"/>
        <rFont val="仿宋"/>
        <charset val="134"/>
      </rPr>
      <t>较劣</t>
    </r>
  </si>
  <si>
    <r>
      <rPr>
        <sz val="12"/>
        <color rgb="FF000000"/>
        <rFont val="仿宋"/>
        <charset val="134"/>
      </rPr>
      <t>劣</t>
    </r>
  </si>
  <si>
    <t>150824S0500101</t>
  </si>
  <si>
    <t>离区域中心点距离</t>
  </si>
  <si>
    <t>&lt;300</t>
  </si>
  <si>
    <t>300-600</t>
  </si>
  <si>
    <t>600-800</t>
  </si>
  <si>
    <t>800-1000</t>
  </si>
  <si>
    <t>&gt;1000</t>
  </si>
  <si>
    <r>
      <rPr>
        <sz val="10.5"/>
        <color rgb="FF000000"/>
        <rFont val="Times New Roman"/>
        <charset val="134"/>
      </rPr>
      <t>150824S0500201</t>
    </r>
  </si>
  <si>
    <t>商服配套设施</t>
  </si>
  <si>
    <r>
      <rPr>
        <sz val="12"/>
        <color rgb="FF000000"/>
        <rFont val="仿宋"/>
        <charset val="134"/>
      </rPr>
      <t>自备停车场，同时</t>
    </r>
    <r>
      <rPr>
        <sz val="12"/>
        <color rgb="FF000000"/>
        <rFont val="Times New Roman"/>
        <charset val="134"/>
      </rPr>
      <t>100</t>
    </r>
    <r>
      <rPr>
        <sz val="12"/>
        <color rgb="FF000000"/>
        <rFont val="仿宋"/>
        <charset val="134"/>
      </rPr>
      <t>米范围内有大型停车场</t>
    </r>
  </si>
  <si>
    <r>
      <rPr>
        <sz val="12"/>
        <color rgb="FF000000"/>
        <rFont val="仿宋"/>
        <charset val="134"/>
      </rPr>
      <t>自备停车场，</t>
    </r>
    <r>
      <rPr>
        <sz val="12"/>
        <color rgb="FF000000"/>
        <rFont val="Times New Roman"/>
        <charset val="134"/>
      </rPr>
      <t>100</t>
    </r>
    <r>
      <rPr>
        <sz val="12"/>
        <color rgb="FF000000"/>
        <rFont val="仿宋"/>
        <charset val="134"/>
      </rPr>
      <t>米范围外</t>
    </r>
  </si>
  <si>
    <r>
      <rPr>
        <sz val="12"/>
        <color rgb="FF000000"/>
        <rFont val="Times New Roman"/>
        <charset val="134"/>
      </rPr>
      <t>200</t>
    </r>
    <r>
      <rPr>
        <sz val="12"/>
        <color rgb="FF000000"/>
        <rFont val="仿宋"/>
        <charset val="134"/>
      </rPr>
      <t>米范围内有停车场</t>
    </r>
  </si>
  <si>
    <r>
      <rPr>
        <sz val="12"/>
        <color rgb="FF000000"/>
        <rFont val="仿宋"/>
        <charset val="134"/>
      </rPr>
      <t>停车场位置在</t>
    </r>
    <r>
      <rPr>
        <sz val="12"/>
        <color rgb="FF000000"/>
        <rFont val="Times New Roman"/>
        <charset val="134"/>
      </rPr>
      <t>200</t>
    </r>
    <r>
      <rPr>
        <sz val="12"/>
        <color rgb="FF000000"/>
        <rFont val="仿宋"/>
        <charset val="134"/>
      </rPr>
      <t>米以外</t>
    </r>
  </si>
  <si>
    <r>
      <rPr>
        <sz val="12"/>
        <color rgb="FF000000"/>
        <rFont val="仿宋"/>
        <charset val="134"/>
      </rPr>
      <t>停车场位置在</t>
    </r>
    <r>
      <rPr>
        <sz val="12"/>
        <color rgb="FF000000"/>
        <rFont val="Times New Roman"/>
        <charset val="134"/>
      </rPr>
      <t>500</t>
    </r>
    <r>
      <rPr>
        <sz val="12"/>
        <color rgb="FF000000"/>
        <rFont val="仿宋"/>
        <charset val="134"/>
      </rPr>
      <t>米以外</t>
    </r>
  </si>
  <si>
    <r>
      <rPr>
        <sz val="10.5"/>
        <color rgb="FF000000"/>
        <rFont val="Times New Roman"/>
        <charset val="134"/>
      </rPr>
      <t>150824S0500301</t>
    </r>
  </si>
  <si>
    <r>
      <rPr>
        <sz val="12"/>
        <color rgb="FF000000"/>
        <rFont val="仿宋"/>
        <charset val="134"/>
      </rPr>
      <t>宗地地质条件</t>
    </r>
  </si>
  <si>
    <r>
      <rPr>
        <sz val="12"/>
        <color rgb="FF000000"/>
        <rFont val="仿宋"/>
        <charset val="134"/>
      </rPr>
      <t>地质承载力强，利于建设</t>
    </r>
  </si>
  <si>
    <r>
      <rPr>
        <sz val="12"/>
        <color rgb="FF000000"/>
        <rFont val="仿宋"/>
        <charset val="134"/>
      </rPr>
      <t>地质承载力较强，利于建设</t>
    </r>
  </si>
  <si>
    <r>
      <rPr>
        <sz val="12"/>
        <color rgb="FF000000"/>
        <rFont val="仿宋"/>
        <charset val="134"/>
      </rPr>
      <t>无不良地质现象</t>
    </r>
  </si>
  <si>
    <r>
      <rPr>
        <sz val="12"/>
        <color rgb="FF000000"/>
        <rFont val="仿宋"/>
        <charset val="134"/>
      </rPr>
      <t>有不良地质状况，但无需特殊处理</t>
    </r>
  </si>
  <si>
    <r>
      <rPr>
        <sz val="12"/>
        <color rgb="FF000000"/>
        <rFont val="仿宋"/>
        <charset val="134"/>
      </rPr>
      <t>有不良地质状况，并需特殊处理</t>
    </r>
  </si>
  <si>
    <r>
      <rPr>
        <sz val="10.5"/>
        <color rgb="FF000000"/>
        <rFont val="Times New Roman"/>
        <charset val="134"/>
      </rPr>
      <t>150824S0500401</t>
    </r>
  </si>
  <si>
    <r>
      <rPr>
        <sz val="12"/>
        <color rgb="FF000000"/>
        <rFont val="仿宋"/>
        <charset val="134"/>
      </rPr>
      <t>环境质量优劣度</t>
    </r>
  </si>
  <si>
    <r>
      <rPr>
        <sz val="12"/>
        <color rgb="FF000000"/>
        <rFont val="仿宋"/>
        <charset val="134"/>
      </rPr>
      <t>环境优良，空气清新</t>
    </r>
  </si>
  <si>
    <r>
      <rPr>
        <sz val="12"/>
        <color rgb="FF000000"/>
        <rFont val="仿宋"/>
        <charset val="134"/>
      </rPr>
      <t>环境较优，无污染</t>
    </r>
  </si>
  <si>
    <r>
      <rPr>
        <sz val="12"/>
        <color rgb="FF000000"/>
        <rFont val="仿宋"/>
        <charset val="134"/>
      </rPr>
      <t>环境一般，基本无污染</t>
    </r>
  </si>
  <si>
    <r>
      <rPr>
        <sz val="12"/>
        <color rgb="FF000000"/>
        <rFont val="仿宋"/>
        <charset val="134"/>
      </rPr>
      <t>环境较劣，轻度污染</t>
    </r>
  </si>
  <si>
    <r>
      <rPr>
        <sz val="12"/>
        <color rgb="FF000000"/>
        <rFont val="仿宋"/>
        <charset val="134"/>
      </rPr>
      <t>环境差，污染严重</t>
    </r>
  </si>
  <si>
    <r>
      <rPr>
        <sz val="10.5"/>
        <color rgb="FF000000"/>
        <rFont val="Times New Roman"/>
        <charset val="134"/>
      </rPr>
      <t>150824S0500501</t>
    </r>
  </si>
  <si>
    <r>
      <rPr>
        <sz val="12"/>
        <color rgb="FF000000"/>
        <rFont val="仿宋"/>
        <charset val="134"/>
      </rPr>
      <t>宗地临街条件</t>
    </r>
  </si>
  <si>
    <r>
      <rPr>
        <sz val="12"/>
        <color rgb="FF000000"/>
        <rFont val="仿宋"/>
        <charset val="134"/>
      </rPr>
      <t>四面临街</t>
    </r>
  </si>
  <si>
    <r>
      <rPr>
        <sz val="12"/>
        <color rgb="FF000000"/>
        <rFont val="仿宋"/>
        <charset val="134"/>
      </rPr>
      <t>三面临街</t>
    </r>
  </si>
  <si>
    <r>
      <rPr>
        <sz val="12"/>
        <color rgb="FF000000"/>
        <rFont val="仿宋"/>
        <charset val="134"/>
      </rPr>
      <t>两面临街</t>
    </r>
  </si>
  <si>
    <r>
      <rPr>
        <sz val="12"/>
        <color rgb="FF000000"/>
        <rFont val="仿宋"/>
        <charset val="134"/>
      </rPr>
      <t>一面临街</t>
    </r>
  </si>
  <si>
    <r>
      <rPr>
        <sz val="12"/>
        <color rgb="FF000000"/>
        <rFont val="仿宋"/>
        <charset val="134"/>
      </rPr>
      <t>不临街</t>
    </r>
  </si>
  <si>
    <r>
      <rPr>
        <sz val="12"/>
        <color rgb="FF000000"/>
        <rFont val="仿宋"/>
        <charset val="134"/>
      </rPr>
      <t>宗地面积</t>
    </r>
  </si>
  <si>
    <r>
      <rPr>
        <sz val="12"/>
        <color rgb="FF000000"/>
        <rFont val="仿宋"/>
        <charset val="134"/>
      </rPr>
      <t>面积适中利于布局</t>
    </r>
  </si>
  <si>
    <r>
      <rPr>
        <sz val="12"/>
        <color rgb="FF000000"/>
        <rFont val="仿宋"/>
        <charset val="134"/>
      </rPr>
      <t>面积适中较利于布局</t>
    </r>
  </si>
  <si>
    <r>
      <rPr>
        <sz val="12"/>
        <color rgb="FF000000"/>
        <rFont val="仿宋"/>
        <charset val="134"/>
      </rPr>
      <t>适中，对利用无影响</t>
    </r>
  </si>
  <si>
    <r>
      <rPr>
        <sz val="12"/>
        <color rgb="FF000000"/>
        <rFont val="仿宋"/>
        <charset val="134"/>
      </rPr>
      <t>偏大（小），对利用有一定影响</t>
    </r>
  </si>
  <si>
    <r>
      <rPr>
        <sz val="12"/>
        <color rgb="FF000000"/>
        <rFont val="仿宋"/>
        <charset val="134"/>
      </rPr>
      <t>偏大（小），严重影响土地利用</t>
    </r>
  </si>
  <si>
    <r>
      <rPr>
        <sz val="12"/>
        <color rgb="FF000000"/>
        <rFont val="仿宋"/>
        <charset val="134"/>
      </rPr>
      <t>宗地形状</t>
    </r>
  </si>
  <si>
    <r>
      <rPr>
        <sz val="12"/>
        <color rgb="FF000000"/>
        <rFont val="仿宋"/>
        <charset val="134"/>
      </rPr>
      <t>形状规则，且长边临街</t>
    </r>
  </si>
  <si>
    <r>
      <rPr>
        <sz val="12"/>
        <color rgb="FF000000"/>
        <rFont val="仿宋"/>
        <charset val="134"/>
      </rPr>
      <t>形状规则，短边临街</t>
    </r>
  </si>
  <si>
    <r>
      <rPr>
        <sz val="12"/>
        <color rgb="FF000000"/>
        <rFont val="仿宋"/>
        <charset val="134"/>
      </rPr>
      <t>形状较规则，对利用无影响</t>
    </r>
  </si>
  <si>
    <r>
      <rPr>
        <sz val="12"/>
        <color rgb="FF000000"/>
        <rFont val="仿宋"/>
        <charset val="134"/>
      </rPr>
      <t>形状不规则，对利用有一定影响</t>
    </r>
  </si>
  <si>
    <r>
      <rPr>
        <sz val="12"/>
        <color rgb="FF000000"/>
        <rFont val="仿宋"/>
        <charset val="134"/>
      </rPr>
      <t>形状不规则，严重影响土地利用</t>
    </r>
  </si>
  <si>
    <t>商服用地宗地地价影响因素说明表（区域二）</t>
  </si>
  <si>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仿宋"/>
        <charset val="134"/>
      </rPr>
      <t>商服用地宗地地价影响因素修正系数表（区域二）</t>
    </r>
  </si>
  <si>
    <t>商服用地宗地地价影响因素说明表（区域三）</t>
  </si>
  <si>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仿宋"/>
        <charset val="134"/>
      </rPr>
      <t>商服用地宗地地价影响因素修正系数表（区域三）</t>
    </r>
  </si>
  <si>
    <t>商服用地宗地地价影响因素说明表（区域四）</t>
  </si>
  <si>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仿宋"/>
        <charset val="134"/>
      </rPr>
      <t>商服用地宗地地价影响因素修正系数表（区域四）</t>
    </r>
  </si>
  <si>
    <t>商服用地宗地地价影响因素说明表（区域五）</t>
  </si>
  <si>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仿宋"/>
        <charset val="134"/>
      </rPr>
      <t>商服用地宗地地价影响因素修正系数表（区域五）</t>
    </r>
  </si>
  <si>
    <r>
      <rPr>
        <sz val="11"/>
        <color rgb="FF000000"/>
        <rFont val="仿宋"/>
        <charset val="134"/>
      </rPr>
      <t>住宅用地宗地地价影响因素说明表（区域一）</t>
    </r>
  </si>
  <si>
    <r>
      <rPr>
        <sz val="11"/>
        <color theme="1"/>
        <rFont val="仿宋"/>
        <charset val="134"/>
      </rPr>
      <t>住宅用地宗地地价影响因素修正系数表（区域一）</t>
    </r>
  </si>
  <si>
    <r>
      <rPr>
        <sz val="12"/>
        <color rgb="FF000000"/>
        <rFont val="仿宋"/>
        <charset val="134"/>
      </rPr>
      <t>宗地人文环境</t>
    </r>
  </si>
  <si>
    <r>
      <rPr>
        <sz val="12"/>
        <color rgb="FF000000"/>
        <rFont val="仿宋"/>
        <charset val="134"/>
      </rPr>
      <t>邻高档住宅小区；临市政广场、绿地</t>
    </r>
  </si>
  <si>
    <r>
      <rPr>
        <sz val="12"/>
        <color rgb="FF000000"/>
        <rFont val="仿宋"/>
        <charset val="134"/>
      </rPr>
      <t>邻中高档住宅小区，临社区广场、绿地</t>
    </r>
  </si>
  <si>
    <r>
      <rPr>
        <sz val="12"/>
        <color rgb="FF000000"/>
        <rFont val="仿宋"/>
        <charset val="134"/>
      </rPr>
      <t>邻成新率较高的普通商住小区</t>
    </r>
  </si>
  <si>
    <r>
      <rPr>
        <sz val="12"/>
        <color rgb="FF000000"/>
        <rFont val="仿宋"/>
        <charset val="134"/>
      </rPr>
      <t>邻成新率较低的普通商住小区</t>
    </r>
  </si>
  <si>
    <r>
      <rPr>
        <sz val="12"/>
        <color rgb="FF000000"/>
        <rFont val="仿宋"/>
        <charset val="134"/>
      </rPr>
      <t>临拆迁安置小区</t>
    </r>
  </si>
  <si>
    <r>
      <rPr>
        <sz val="10.5"/>
        <color rgb="FF000000"/>
        <rFont val="Times New Roman"/>
        <charset val="134"/>
      </rPr>
      <t>150824Z0700101</t>
    </r>
  </si>
  <si>
    <r>
      <rPr>
        <sz val="10.5"/>
        <color rgb="FF000000"/>
        <rFont val="Times New Roman"/>
        <charset val="134"/>
      </rPr>
      <t>150824Z0700201</t>
    </r>
  </si>
  <si>
    <r>
      <rPr>
        <sz val="12"/>
        <color rgb="FF000000"/>
        <rFont val="仿宋"/>
        <charset val="134"/>
      </rPr>
      <t>宗地环境质量</t>
    </r>
  </si>
  <si>
    <r>
      <rPr>
        <sz val="12"/>
        <color rgb="FF000000"/>
        <rFont val="仿宋"/>
        <charset val="134"/>
      </rPr>
      <t>空气质量好、绿地覆盖率高</t>
    </r>
  </si>
  <si>
    <r>
      <rPr>
        <sz val="12"/>
        <color rgb="FF000000"/>
        <rFont val="仿宋"/>
        <charset val="134"/>
      </rPr>
      <t>空气质量较好，绿化较好</t>
    </r>
  </si>
  <si>
    <r>
      <rPr>
        <sz val="12"/>
        <color rgb="FF000000"/>
        <rFont val="仿宋"/>
        <charset val="134"/>
      </rPr>
      <t>空气质量一般，绿化一般</t>
    </r>
  </si>
  <si>
    <r>
      <rPr>
        <sz val="12"/>
        <color rgb="FF000000"/>
        <rFont val="仿宋"/>
        <charset val="134"/>
      </rPr>
      <t>有噪音、粉尘污染或空气异味污染</t>
    </r>
  </si>
  <si>
    <r>
      <rPr>
        <sz val="12"/>
        <color rgb="FF000000"/>
        <rFont val="仿宋"/>
        <charset val="134"/>
      </rPr>
      <t>噪音、粉尘污染或空气异味污染较明显</t>
    </r>
  </si>
  <si>
    <r>
      <rPr>
        <sz val="10.5"/>
        <color rgb="FF000000"/>
        <rFont val="Times New Roman"/>
        <charset val="134"/>
      </rPr>
      <t>150824Z0700301</t>
    </r>
  </si>
  <si>
    <r>
      <rPr>
        <sz val="12"/>
        <color rgb="FF000000"/>
        <rFont val="仿宋"/>
        <charset val="134"/>
      </rPr>
      <t>宗地临街类型</t>
    </r>
  </si>
  <si>
    <r>
      <rPr>
        <sz val="12"/>
        <color rgb="FF000000"/>
        <rFont val="仿宋"/>
        <charset val="134"/>
      </rPr>
      <t>生活型主干道</t>
    </r>
  </si>
  <si>
    <r>
      <rPr>
        <sz val="12"/>
        <color rgb="FF000000"/>
        <rFont val="仿宋"/>
        <charset val="134"/>
      </rPr>
      <t>生活型次干道</t>
    </r>
  </si>
  <si>
    <r>
      <rPr>
        <sz val="12"/>
        <color rgb="FF000000"/>
        <rFont val="仿宋"/>
        <charset val="134"/>
      </rPr>
      <t>支路</t>
    </r>
  </si>
  <si>
    <r>
      <rPr>
        <sz val="12"/>
        <color rgb="FF000000"/>
        <rFont val="仿宋"/>
        <charset val="134"/>
      </rPr>
      <t>交通型次干道</t>
    </r>
  </si>
  <si>
    <r>
      <rPr>
        <sz val="12"/>
        <color rgb="FF000000"/>
        <rFont val="仿宋"/>
        <charset val="134"/>
      </rPr>
      <t>交通型主干道</t>
    </r>
  </si>
  <si>
    <r>
      <rPr>
        <sz val="10.5"/>
        <color rgb="FF000000"/>
        <rFont val="Times New Roman"/>
        <charset val="134"/>
      </rPr>
      <t>150824Z0700401</t>
    </r>
  </si>
  <si>
    <r>
      <rPr>
        <sz val="10.5"/>
        <color rgb="FF000000"/>
        <rFont val="Times New Roman"/>
        <charset val="134"/>
      </rPr>
      <t>150824Z0700501</t>
    </r>
  </si>
  <si>
    <r>
      <rPr>
        <sz val="10.5"/>
        <color rgb="FF000000"/>
        <rFont val="Times New Roman"/>
        <charset val="134"/>
      </rPr>
      <t>150824Z0700601</t>
    </r>
  </si>
  <si>
    <t>宗地地形状况</t>
  </si>
  <si>
    <t>有一定起伏，利于造景</t>
  </si>
  <si>
    <t>有一定起伏，可造景</t>
  </si>
  <si>
    <t>地势平坦</t>
  </si>
  <si>
    <t>起伏较大，需做一定处理</t>
  </si>
  <si>
    <t>起伏过大，需做特殊处理</t>
  </si>
  <si>
    <r>
      <rPr>
        <sz val="10.5"/>
        <color rgb="FF000000"/>
        <rFont val="Times New Roman"/>
        <charset val="134"/>
      </rPr>
      <t>150824Z0700701</t>
    </r>
  </si>
  <si>
    <t>距商服中心距离</t>
  </si>
  <si>
    <t>&lt;200</t>
  </si>
  <si>
    <t>200-400</t>
  </si>
  <si>
    <t>400-600</t>
  </si>
  <si>
    <t>&gt;800</t>
  </si>
  <si>
    <t>距汽车站距离</t>
  </si>
  <si>
    <t>600-900</t>
  </si>
  <si>
    <t>900-1200</t>
  </si>
  <si>
    <t>&gt;1200</t>
  </si>
  <si>
    <t>距幼儿园、中小学等教育机构距离</t>
  </si>
  <si>
    <t>&lt;500</t>
  </si>
  <si>
    <t>500-800</t>
  </si>
  <si>
    <t>1000-1500</t>
  </si>
  <si>
    <t>&gt;1500</t>
  </si>
  <si>
    <t>住宅用地宗地地价影响因素说明表（区域二）</t>
  </si>
  <si>
    <t>住宅用地宗地地价影响因素修正系数表（区域二）</t>
  </si>
  <si>
    <t>住宅用地宗地地价影响因素说明表（区域三）</t>
  </si>
  <si>
    <t>住宅用地宗地地价影响因素修正系数表（区域三）</t>
  </si>
  <si>
    <t>住宅用地宗地地价影响因素说明表（区域四）</t>
  </si>
  <si>
    <t>住宅用地宗地地价影响因素修正系数表（区域四）</t>
  </si>
  <si>
    <t>住宅用地宗地地价影响因素说明表（区域五）</t>
  </si>
  <si>
    <t>住宅用地宗地地价影响因素修正系数表（区域五）</t>
  </si>
  <si>
    <t>住宅用地宗地地价影响因素说明表（区域六）</t>
  </si>
  <si>
    <t>住宅用地宗地地价影响因素修正系数表（区域六）</t>
  </si>
  <si>
    <t>住宅用地宗地地价影响因素说明表（区域七）</t>
  </si>
  <si>
    <t>住宅用地宗地地价影响因素修正系数表（区域七）</t>
  </si>
  <si>
    <r>
      <rPr>
        <sz val="11"/>
        <color theme="1"/>
        <rFont val="仿宋"/>
        <charset val="134"/>
      </rPr>
      <t>工业用地宗地地价影响因素说明表（区域一）</t>
    </r>
  </si>
  <si>
    <r>
      <rPr>
        <sz val="11"/>
        <color theme="1"/>
        <rFont val="仿宋"/>
        <charset val="134"/>
      </rPr>
      <t>工业用地宗地地价影响因素修正系数表（区域一）</t>
    </r>
  </si>
  <si>
    <r>
      <rPr>
        <sz val="10.5"/>
        <color rgb="FF000000"/>
        <rFont val="Times New Roman"/>
        <charset val="134"/>
      </rPr>
      <t>150824G0600101</t>
    </r>
  </si>
  <si>
    <r>
      <rPr>
        <sz val="12"/>
        <color rgb="FF000000"/>
        <rFont val="仿宋"/>
        <charset val="134"/>
      </rPr>
      <t>距货运站距离</t>
    </r>
  </si>
  <si>
    <r>
      <rPr>
        <sz val="12"/>
        <color rgb="FF000000"/>
        <rFont val="Times New Roman"/>
        <charset val="134"/>
      </rPr>
      <t>≤500</t>
    </r>
    <r>
      <rPr>
        <sz val="12"/>
        <color rgb="FF000000"/>
        <rFont val="仿宋"/>
        <charset val="134"/>
      </rPr>
      <t>米</t>
    </r>
  </si>
  <si>
    <r>
      <rPr>
        <sz val="12"/>
        <color rgb="FF000000"/>
        <rFont val="Times New Roman"/>
        <charset val="134"/>
      </rPr>
      <t>[500</t>
    </r>
    <r>
      <rPr>
        <sz val="12"/>
        <color rgb="FF000000"/>
        <rFont val="仿宋"/>
        <charset val="134"/>
      </rPr>
      <t>，</t>
    </r>
    <r>
      <rPr>
        <sz val="12"/>
        <color rgb="FF000000"/>
        <rFont val="Times New Roman"/>
        <charset val="134"/>
      </rPr>
      <t>1000</t>
    </r>
    <r>
      <rPr>
        <sz val="12"/>
        <color rgb="FF000000"/>
        <rFont val="仿宋"/>
        <charset val="134"/>
      </rPr>
      <t>）</t>
    </r>
    <r>
      <rPr>
        <sz val="12"/>
        <color rgb="FF000000"/>
        <rFont val="仿宋"/>
        <charset val="134"/>
      </rPr>
      <t>米</t>
    </r>
  </si>
  <si>
    <r>
      <rPr>
        <sz val="12"/>
        <color rgb="FF000000"/>
        <rFont val="Times New Roman"/>
        <charset val="134"/>
      </rPr>
      <t>[1000</t>
    </r>
    <r>
      <rPr>
        <sz val="12"/>
        <color rgb="FF000000"/>
        <rFont val="仿宋"/>
        <charset val="134"/>
      </rPr>
      <t>，</t>
    </r>
    <r>
      <rPr>
        <sz val="12"/>
        <color rgb="FF000000"/>
        <rFont val="Times New Roman"/>
        <charset val="134"/>
      </rPr>
      <t>1500</t>
    </r>
    <r>
      <rPr>
        <sz val="12"/>
        <color rgb="FF000000"/>
        <rFont val="仿宋"/>
        <charset val="134"/>
      </rPr>
      <t>）</t>
    </r>
    <r>
      <rPr>
        <sz val="12"/>
        <color rgb="FF000000"/>
        <rFont val="仿宋"/>
        <charset val="134"/>
      </rPr>
      <t>米</t>
    </r>
  </si>
  <si>
    <r>
      <rPr>
        <sz val="12"/>
        <color rgb="FF000000"/>
        <rFont val="Times New Roman"/>
        <charset val="134"/>
      </rPr>
      <t>[1500</t>
    </r>
    <r>
      <rPr>
        <sz val="12"/>
        <color rgb="FF000000"/>
        <rFont val="仿宋"/>
        <charset val="134"/>
      </rPr>
      <t>，</t>
    </r>
    <r>
      <rPr>
        <sz val="12"/>
        <color rgb="FF000000"/>
        <rFont val="Times New Roman"/>
        <charset val="134"/>
      </rPr>
      <t>2000</t>
    </r>
    <r>
      <rPr>
        <sz val="12"/>
        <color rgb="FF000000"/>
        <rFont val="仿宋"/>
        <charset val="134"/>
      </rPr>
      <t>）</t>
    </r>
    <r>
      <rPr>
        <sz val="12"/>
        <color rgb="FF000000"/>
        <rFont val="仿宋"/>
        <charset val="134"/>
      </rPr>
      <t>米</t>
    </r>
  </si>
  <si>
    <r>
      <rPr>
        <sz val="12"/>
        <color rgb="FF000000"/>
        <rFont val="Times New Roman"/>
        <charset val="134"/>
      </rPr>
      <t>≥2000</t>
    </r>
    <r>
      <rPr>
        <sz val="12"/>
        <color rgb="FF000000"/>
        <rFont val="仿宋"/>
        <charset val="134"/>
      </rPr>
      <t>米</t>
    </r>
  </si>
  <si>
    <r>
      <rPr>
        <sz val="10.5"/>
        <color rgb="FF000000"/>
        <rFont val="Times New Roman"/>
        <charset val="134"/>
      </rPr>
      <t>150824G0600201</t>
    </r>
  </si>
  <si>
    <r>
      <rPr>
        <sz val="12"/>
        <color rgb="FF000000"/>
        <rFont val="仿宋"/>
        <charset val="134"/>
      </rPr>
      <t>宗地周边产业集聚情况</t>
    </r>
  </si>
  <si>
    <r>
      <rPr>
        <sz val="12"/>
        <color rgb="FF000000"/>
        <rFont val="仿宋"/>
        <charset val="134"/>
      </rPr>
      <t>周边有工业聚集，相关产业联系紧密</t>
    </r>
  </si>
  <si>
    <r>
      <rPr>
        <sz val="12"/>
        <color rgb="FF000000"/>
        <rFont val="仿宋"/>
        <charset val="134"/>
      </rPr>
      <t>周边有工业聚集，且有产业联系</t>
    </r>
  </si>
  <si>
    <r>
      <rPr>
        <sz val="12"/>
        <color rgb="FF000000"/>
        <rFont val="仿宋"/>
        <charset val="134"/>
      </rPr>
      <t>周边有工业聚集，相关产业联系不紧密</t>
    </r>
  </si>
  <si>
    <r>
      <rPr>
        <sz val="12"/>
        <color rgb="FF000000"/>
        <rFont val="仿宋"/>
        <charset val="134"/>
      </rPr>
      <t>周边有少量工业企业</t>
    </r>
  </si>
  <si>
    <r>
      <rPr>
        <sz val="12"/>
        <color rgb="FF000000"/>
        <rFont val="仿宋"/>
        <charset val="134"/>
      </rPr>
      <t>独立工矿点</t>
    </r>
  </si>
  <si>
    <r>
      <rPr>
        <sz val="10.5"/>
        <color rgb="FF000000"/>
        <rFont val="Times New Roman"/>
        <charset val="134"/>
      </rPr>
      <t>150824G0600301</t>
    </r>
  </si>
  <si>
    <r>
      <rPr>
        <sz val="12"/>
        <color rgb="FF000000"/>
        <rFont val="仿宋"/>
        <charset val="134"/>
      </rPr>
      <t>宗地地形状况</t>
    </r>
  </si>
  <si>
    <r>
      <rPr>
        <sz val="12"/>
        <color rgb="FF000000"/>
        <rFont val="仿宋"/>
        <charset val="134"/>
      </rPr>
      <t>地势平坦</t>
    </r>
  </si>
  <si>
    <r>
      <rPr>
        <sz val="12"/>
        <color rgb="FF000000"/>
        <rFont val="仿宋"/>
        <charset val="134"/>
      </rPr>
      <t>有较小起伏</t>
    </r>
  </si>
  <si>
    <r>
      <rPr>
        <sz val="12"/>
        <color rgb="FF000000"/>
        <rFont val="仿宋"/>
        <charset val="134"/>
      </rPr>
      <t>有一定起伏，对利用无影响</t>
    </r>
  </si>
  <si>
    <r>
      <rPr>
        <sz val="12"/>
        <color rgb="FF000000"/>
        <rFont val="仿宋"/>
        <charset val="134"/>
      </rPr>
      <t>有较大起伏，对利用有一定影响</t>
    </r>
  </si>
  <si>
    <r>
      <rPr>
        <sz val="12"/>
        <color rgb="FF000000"/>
        <rFont val="仿宋"/>
        <charset val="134"/>
      </rPr>
      <t>起伏过大，严重影响土地利用</t>
    </r>
  </si>
  <si>
    <r>
      <rPr>
        <sz val="10.5"/>
        <color rgb="FF000000"/>
        <rFont val="Times New Roman"/>
        <charset val="134"/>
      </rPr>
      <t>150824G0600401</t>
    </r>
  </si>
  <si>
    <t>150824G0600501</t>
  </si>
  <si>
    <r>
      <rPr>
        <sz val="12"/>
        <color rgb="FF000000"/>
        <rFont val="仿宋"/>
        <charset val="134"/>
      </rPr>
      <t>宗地污染状况</t>
    </r>
  </si>
  <si>
    <r>
      <rPr>
        <sz val="12"/>
        <color rgb="FF000000"/>
        <rFont val="仿宋"/>
        <charset val="134"/>
      </rPr>
      <t>无污染，环境状况好</t>
    </r>
  </si>
  <si>
    <r>
      <rPr>
        <sz val="12"/>
        <color rgb="FF000000"/>
        <rFont val="仿宋"/>
        <charset val="134"/>
      </rPr>
      <t>无污染，环境状况较好</t>
    </r>
  </si>
  <si>
    <r>
      <rPr>
        <sz val="12"/>
        <color rgb="FF000000"/>
        <rFont val="仿宋"/>
        <charset val="134"/>
      </rPr>
      <t>有轻微污染，影响不大</t>
    </r>
  </si>
  <si>
    <r>
      <rPr>
        <sz val="12"/>
        <color rgb="FF000000"/>
        <rFont val="仿宋"/>
        <charset val="134"/>
      </rPr>
      <t>污染较大，有一定影响</t>
    </r>
  </si>
  <si>
    <r>
      <rPr>
        <sz val="12"/>
        <color rgb="FF000000"/>
        <rFont val="仿宋"/>
        <charset val="134"/>
      </rPr>
      <t>污染源，有严重影响</t>
    </r>
  </si>
  <si>
    <t>150824G0600601</t>
  </si>
  <si>
    <r>
      <rPr>
        <sz val="12"/>
        <color rgb="FF000000"/>
        <rFont val="仿宋"/>
        <charset val="134"/>
      </rPr>
      <t>宗地道路级别</t>
    </r>
  </si>
  <si>
    <r>
      <rPr>
        <sz val="12"/>
        <color rgb="FF000000"/>
        <rFont val="仿宋"/>
        <charset val="134"/>
      </rPr>
      <t>邻近交通型主干道</t>
    </r>
  </si>
  <si>
    <r>
      <rPr>
        <sz val="12"/>
        <color rgb="FF000000"/>
        <rFont val="仿宋"/>
        <charset val="134"/>
      </rPr>
      <t>邻近混合型主干道</t>
    </r>
  </si>
  <si>
    <r>
      <rPr>
        <sz val="12"/>
        <color rgb="FF000000"/>
        <rFont val="仿宋"/>
        <charset val="134"/>
      </rPr>
      <t>邻近生活型主干道</t>
    </r>
  </si>
  <si>
    <r>
      <rPr>
        <sz val="12"/>
        <color rgb="FF000000"/>
        <rFont val="仿宋"/>
        <charset val="134"/>
      </rPr>
      <t>邻近次干道</t>
    </r>
  </si>
  <si>
    <r>
      <rPr>
        <sz val="12"/>
        <color rgb="FF000000"/>
        <rFont val="仿宋"/>
        <charset val="134"/>
      </rPr>
      <t>邻近支路及规划道路</t>
    </r>
  </si>
  <si>
    <t>工业用地宗地地价影响因素说明表（区域二）</t>
  </si>
  <si>
    <t>工业用地宗地地价影响因素修正系数表（区域二）</t>
  </si>
  <si>
    <t>工业用地宗地地价影响因素说明表（区域三）</t>
  </si>
  <si>
    <t>工业用地宗地地价影响因素修正系数表（区域三）</t>
  </si>
  <si>
    <t>工业用地宗地地价影响因素说明表（区域四）</t>
  </si>
  <si>
    <t>工业用地宗地地价影响因素修正系数表（区域四）</t>
  </si>
  <si>
    <t>工业用地宗地地价影响因素说明表（区域五）</t>
  </si>
  <si>
    <t>工业用地宗地地价影响因素修正系数表（区域五）</t>
  </si>
  <si>
    <t>工业用地宗地地价影响因素说明表（区域六）</t>
  </si>
  <si>
    <t>工业用地宗地地价影响因素修正系数表（区域六）</t>
  </si>
  <si>
    <t>乌拉特前旗土地还原率一览表</t>
  </si>
  <si>
    <t>商服用地使用年期修正系数表</t>
  </si>
  <si>
    <t>用地类型</t>
  </si>
  <si>
    <r>
      <rPr>
        <sz val="14"/>
        <color rgb="FF000000"/>
        <rFont val="仿宋"/>
        <charset val="134"/>
      </rPr>
      <t>土地还原率（</t>
    </r>
    <r>
      <rPr>
        <sz val="14"/>
        <color rgb="FF000000"/>
        <rFont val="Times New Roman"/>
        <charset val="134"/>
      </rPr>
      <t>%</t>
    </r>
    <r>
      <rPr>
        <sz val="14"/>
        <color rgb="FF000000"/>
        <rFont val="仿宋"/>
        <charset val="134"/>
      </rPr>
      <t>）</t>
    </r>
  </si>
  <si>
    <t>使用年期</t>
  </si>
  <si>
    <t>商服用地</t>
  </si>
  <si>
    <t>修正系数</t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</si>
  <si>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商服用地交易期日修正系数表</t>
    </r>
  </si>
  <si>
    <t>住宅用地</t>
  </si>
  <si>
    <r>
      <rPr>
        <sz val="12"/>
        <color rgb="FF000000"/>
        <rFont val="仿宋"/>
        <charset val="134"/>
      </rPr>
      <t>交易期日</t>
    </r>
  </si>
  <si>
    <t>工业用地</t>
  </si>
  <si>
    <r>
      <rPr>
        <sz val="12"/>
        <color rgb="FF000000"/>
        <rFont val="仿宋"/>
        <charset val="134"/>
      </rPr>
      <t>修正系数</t>
    </r>
  </si>
  <si>
    <t>住宅用地交易期日修正系数表</t>
  </si>
  <si>
    <t>住宅用地使用年期修正系数表</t>
  </si>
  <si>
    <t>工业用地交易期日修正系数表</t>
  </si>
  <si>
    <t>/</t>
  </si>
  <si>
    <t>工业用地使用年期修正系数表</t>
  </si>
  <si>
    <r>
      <rPr>
        <sz val="11"/>
        <color rgb="FF000000"/>
        <rFont val="仿宋"/>
        <charset val="134"/>
      </rPr>
      <t>序号</t>
    </r>
  </si>
  <si>
    <r>
      <rPr>
        <sz val="11"/>
        <color rgb="FF000000"/>
        <rFont val="仿宋"/>
        <charset val="134"/>
      </rPr>
      <t>标准宗地编码</t>
    </r>
  </si>
  <si>
    <r>
      <rPr>
        <sz val="11"/>
        <color rgb="FF000000"/>
        <rFont val="仿宋"/>
        <charset val="134"/>
      </rPr>
      <t>剩余年限</t>
    </r>
  </si>
  <si>
    <r>
      <rPr>
        <sz val="11"/>
        <color rgb="FF000000"/>
        <rFont val="仿宋"/>
        <charset val="134"/>
      </rPr>
      <t>年期修正系数</t>
    </r>
  </si>
  <si>
    <r>
      <rPr>
        <sz val="10.5"/>
        <color rgb="FF000000"/>
        <rFont val="Times New Roman"/>
        <charset val="134"/>
      </rPr>
      <t>150824S0500101</t>
    </r>
  </si>
  <si>
    <t>海流图镇</t>
  </si>
  <si>
    <t>商服用地容积率修正系数表</t>
  </si>
  <si>
    <t>容积率</t>
  </si>
  <si>
    <r>
      <rPr>
        <sz val="12"/>
        <color rgb="FF000000"/>
        <rFont val="仿宋"/>
        <charset val="134"/>
      </rPr>
      <t>≤</t>
    </r>
    <r>
      <rPr>
        <sz val="12"/>
        <color rgb="FF000000"/>
        <rFont val="Times New Roman"/>
        <charset val="134"/>
      </rPr>
      <t>0.5</t>
    </r>
  </si>
  <si>
    <r>
      <rPr>
        <sz val="12"/>
        <color rgb="FF000000"/>
        <rFont val="仿宋"/>
        <charset val="134"/>
      </rPr>
      <t>≥</t>
    </r>
    <r>
      <rPr>
        <sz val="12"/>
        <color rgb="FF000000"/>
        <rFont val="Times New Roman"/>
        <charset val="134"/>
      </rPr>
      <t>3.0</t>
    </r>
  </si>
  <si>
    <t>住宅用地容积率修正系数表</t>
  </si>
  <si>
    <t>工业用地容积率修正系数表</t>
  </si>
  <si>
    <r>
      <rPr>
        <sz val="12"/>
        <color rgb="FF000000"/>
        <rFont val="仿宋"/>
        <charset val="134"/>
      </rPr>
      <t>≤</t>
    </r>
    <r>
      <rPr>
        <sz val="12"/>
        <color rgb="FF000000"/>
        <rFont val="Times New Roman"/>
        <charset val="134"/>
      </rPr>
      <t>0.60</t>
    </r>
  </si>
  <si>
    <r>
      <rPr>
        <sz val="12"/>
        <color rgb="FF000000"/>
        <rFont val="仿宋"/>
        <charset val="134"/>
      </rPr>
      <t>≥</t>
    </r>
    <r>
      <rPr>
        <sz val="12"/>
        <color rgb="FF000000"/>
        <rFont val="Times New Roman"/>
        <charset val="134"/>
      </rPr>
      <t>2.00</t>
    </r>
  </si>
  <si>
    <t>甘其毛都镇</t>
  </si>
  <si>
    <r>
      <rPr>
        <sz val="12"/>
        <color rgb="FF000000"/>
        <rFont val="仿宋"/>
        <charset val="134"/>
      </rPr>
      <t>≥</t>
    </r>
    <r>
      <rPr>
        <sz val="12"/>
        <color rgb="FF000000"/>
        <rFont val="Times New Roman"/>
        <charset val="134"/>
      </rPr>
      <t>2.5</t>
    </r>
  </si>
  <si>
    <r>
      <rPr>
        <sz val="12"/>
        <color rgb="FF000000"/>
        <rFont val="仿宋"/>
        <charset val="134"/>
      </rPr>
      <t>≤</t>
    </r>
    <r>
      <rPr>
        <sz val="12"/>
        <color rgb="FF000000"/>
        <rFont val="Times New Roman"/>
        <charset val="134"/>
      </rPr>
      <t>0.3</t>
    </r>
  </si>
  <si>
    <r>
      <rPr>
        <sz val="12"/>
        <color rgb="FF000000"/>
        <rFont val="仿宋"/>
        <charset val="134"/>
      </rPr>
      <t>≥</t>
    </r>
    <r>
      <rPr>
        <sz val="12"/>
        <color rgb="FF000000"/>
        <rFont val="Times New Roman"/>
        <charset val="134"/>
      </rPr>
      <t>1.2</t>
    </r>
  </si>
  <si>
    <t>甘其毛都口岸加工园区</t>
  </si>
  <si>
    <r>
      <rPr>
        <sz val="12"/>
        <color rgb="FF000000"/>
        <rFont val="仿宋"/>
        <charset val="134"/>
      </rPr>
      <t>≤</t>
    </r>
    <r>
      <rPr>
        <sz val="12"/>
        <color rgb="FF000000"/>
        <rFont val="Times New Roman"/>
        <charset val="134"/>
      </rPr>
      <t>0.4</t>
    </r>
  </si>
  <si>
    <r>
      <rPr>
        <sz val="12"/>
        <color rgb="FF000000"/>
        <rFont val="仿宋"/>
        <charset val="134"/>
      </rPr>
      <t>≥</t>
    </r>
    <r>
      <rPr>
        <sz val="12"/>
        <color rgb="FF000000"/>
        <rFont val="Times New Roman"/>
        <charset val="134"/>
      </rPr>
      <t>1.4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</si>
</sst>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_);[Red]\(0.0000\)"/>
    <numFmt numFmtId="178" formatCode="0_ "/>
  </numFmts>
  <fonts count="35">
    <font>
      <sz val="11"/>
      <color theme="1"/>
      <name val="宋体"/>
      <charset val="134"/>
      <scheme val="minor"/>
    </font>
    <font>
      <sz val="12"/>
      <color rgb="FF000000"/>
      <name val="仿宋"/>
      <charset val="134"/>
    </font>
    <font>
      <sz val="12"/>
      <color rgb="FF000000"/>
      <name val="Times New Roman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color theme="1"/>
      <name val="Times New Roman"/>
      <charset val="134"/>
    </font>
    <font>
      <sz val="11"/>
      <color rgb="FF000000"/>
      <name val="仿宋"/>
      <charset val="134"/>
    </font>
    <font>
      <sz val="14"/>
      <color rgb="FF000000"/>
      <name val="仿宋"/>
      <charset val="134"/>
    </font>
    <font>
      <sz val="11"/>
      <color rgb="FF000000"/>
      <name val="Times New Roman"/>
      <charset val="134"/>
    </font>
    <font>
      <sz val="14"/>
      <color rgb="FF000000"/>
      <name val="Times New Roman"/>
      <charset val="134"/>
    </font>
    <font>
      <sz val="10.5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0" fontId="9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176" fontId="10" fillId="0" borderId="5" xfId="0" applyNumberFormat="1" applyFont="1" applyBorder="1" applyAlignment="1">
      <alignment horizontal="center" vertical="center" wrapText="1"/>
    </xf>
    <xf numFmtId="0" fontId="0" fillId="0" borderId="0" xfId="0" applyFill="1" applyAlignment="1"/>
    <xf numFmtId="0" fontId="11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8" fontId="1" fillId="0" borderId="3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8" fontId="15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8" fontId="15" fillId="0" borderId="0" xfId="0" applyNumberFormat="1" applyFont="1" applyFill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15"/>
  <sheetViews>
    <sheetView tabSelected="1" zoomScale="85" zoomScaleNormal="85" topLeftCell="A201" workbookViewId="0">
      <selection activeCell="B54" sqref="B54"/>
    </sheetView>
  </sheetViews>
  <sheetFormatPr defaultColWidth="9" defaultRowHeight="15"/>
  <cols>
    <col min="1" max="1" width="16.9083333333333" style="26" customWidth="1"/>
    <col min="2" max="2" width="9" style="26"/>
    <col min="3" max="3" width="23.5333333333333" style="26" customWidth="1"/>
    <col min="4" max="4" width="19.55" style="26" customWidth="1"/>
    <col min="5" max="5" width="22.6416666666667" style="26" customWidth="1"/>
    <col min="6" max="6" width="19.9916666666667" style="26" customWidth="1"/>
    <col min="7" max="7" width="17.6416666666667" style="26" customWidth="1"/>
    <col min="8" max="8" width="9" style="26"/>
    <col min="9" max="9" width="17.2083333333333" style="26" customWidth="1"/>
    <col min="10" max="10" width="9" style="26"/>
    <col min="11" max="11" width="12.625" style="26"/>
    <col min="12" max="12" width="11.5" style="26"/>
    <col min="13" max="13" width="9.75" style="26" customWidth="1"/>
    <col min="14" max="15" width="13.75" style="26"/>
    <col min="16" max="17" width="9" style="26"/>
    <col min="18" max="19" width="15" style="26" customWidth="1"/>
    <col min="20" max="22" width="12.75" style="26" customWidth="1"/>
    <col min="23" max="23" width="12" style="26"/>
    <col min="24" max="26" width="9" style="26"/>
    <col min="27" max="29" width="9.375" style="26"/>
    <col min="30" max="16384" width="9" style="26"/>
  </cols>
  <sheetData>
    <row r="1" s="26" customFormat="1" ht="15.75" customHeight="1" spans="1:34">
      <c r="A1" s="27" t="s">
        <v>0</v>
      </c>
      <c r="B1" s="27"/>
      <c r="C1" s="27"/>
      <c r="D1" s="27"/>
      <c r="E1" s="27"/>
      <c r="F1" s="27"/>
      <c r="G1" s="27"/>
      <c r="I1" s="14" t="s">
        <v>1</v>
      </c>
      <c r="J1" s="14"/>
      <c r="K1" s="14"/>
      <c r="L1" s="14"/>
      <c r="M1" s="14"/>
      <c r="N1" s="14"/>
      <c r="O1" s="14"/>
      <c r="R1" s="27" t="s">
        <v>2</v>
      </c>
      <c r="S1" s="27" t="s">
        <v>3</v>
      </c>
      <c r="T1" s="27" t="s">
        <v>4</v>
      </c>
      <c r="U1" s="27" t="s">
        <v>5</v>
      </c>
      <c r="V1" s="27" t="s">
        <v>6</v>
      </c>
      <c r="W1" s="27" t="s">
        <v>5</v>
      </c>
      <c r="Z1" s="44"/>
      <c r="AA1" s="44"/>
      <c r="AB1" s="44"/>
      <c r="AC1" s="44"/>
      <c r="AD1" s="44"/>
      <c r="AE1" s="44"/>
      <c r="AF1" s="44"/>
      <c r="AG1" s="44"/>
      <c r="AH1" s="44"/>
    </row>
    <row r="2" s="26" customFormat="1" ht="28.5" spans="1:34">
      <c r="A2" s="28" t="s">
        <v>7</v>
      </c>
      <c r="B2" s="28" t="s">
        <v>8</v>
      </c>
      <c r="C2" s="28" t="s">
        <v>9</v>
      </c>
      <c r="D2" s="28" t="s">
        <v>10</v>
      </c>
      <c r="E2" s="28" t="s">
        <v>11</v>
      </c>
      <c r="F2" s="28" t="s">
        <v>12</v>
      </c>
      <c r="G2" s="28" t="s">
        <v>13</v>
      </c>
      <c r="I2" s="28" t="s">
        <v>7</v>
      </c>
      <c r="J2" s="28" t="s">
        <v>8</v>
      </c>
      <c r="K2" s="28" t="s">
        <v>9</v>
      </c>
      <c r="L2" s="28" t="s">
        <v>10</v>
      </c>
      <c r="M2" s="28" t="s">
        <v>11</v>
      </c>
      <c r="N2" s="28" t="s">
        <v>12</v>
      </c>
      <c r="O2" s="28" t="s">
        <v>13</v>
      </c>
      <c r="R2" s="42" t="s">
        <v>14</v>
      </c>
      <c r="S2" s="43">
        <v>912</v>
      </c>
      <c r="T2" s="42">
        <v>923</v>
      </c>
      <c r="U2" s="42">
        <f>(T2-S2)/S2</f>
        <v>0.0120614035087719</v>
      </c>
      <c r="V2" s="42">
        <v>897</v>
      </c>
      <c r="W2" s="42">
        <f>(V2-S2)/V2</f>
        <v>-0.0167224080267559</v>
      </c>
      <c r="Z2" s="44"/>
      <c r="AA2" s="44"/>
      <c r="AB2" s="44"/>
      <c r="AC2" s="44"/>
      <c r="AD2" s="44"/>
      <c r="AE2" s="44"/>
      <c r="AF2" s="44"/>
      <c r="AG2" s="44"/>
      <c r="AH2" s="44"/>
    </row>
    <row r="3" s="26" customFormat="1" ht="51" customHeight="1" spans="1:34">
      <c r="A3" s="28" t="s">
        <v>15</v>
      </c>
      <c r="B3" s="29">
        <v>0.2</v>
      </c>
      <c r="C3" s="29" t="s">
        <v>16</v>
      </c>
      <c r="D3" s="29" t="s">
        <v>17</v>
      </c>
      <c r="E3" s="29" t="s">
        <v>18</v>
      </c>
      <c r="F3" s="29" t="s">
        <v>19</v>
      </c>
      <c r="G3" s="29" t="s">
        <v>20</v>
      </c>
      <c r="I3" s="28" t="s">
        <v>15</v>
      </c>
      <c r="J3" s="29">
        <v>0.2</v>
      </c>
      <c r="K3" s="33">
        <f>J3*$U$2</f>
        <v>0.00241228070175438</v>
      </c>
      <c r="L3" s="33">
        <f>K3/2</f>
        <v>0.00120614035087719</v>
      </c>
      <c r="M3" s="34">
        <v>0</v>
      </c>
      <c r="N3" s="33">
        <f>O3/2</f>
        <v>-0.00167224080267559</v>
      </c>
      <c r="O3" s="33">
        <f>J3*$W$2</f>
        <v>-0.00334448160535118</v>
      </c>
      <c r="R3" s="42" t="s">
        <v>21</v>
      </c>
      <c r="S3" s="43">
        <v>598</v>
      </c>
      <c r="T3" s="42">
        <v>621</v>
      </c>
      <c r="U3" s="42">
        <f>(T3-S3)/S3</f>
        <v>0.0384615384615385</v>
      </c>
      <c r="V3" s="42">
        <v>588</v>
      </c>
      <c r="W3" s="42">
        <f>(V3-S3)/V3</f>
        <v>-0.0170068027210884</v>
      </c>
      <c r="Z3" s="44"/>
      <c r="AA3" s="44"/>
      <c r="AB3" s="44"/>
      <c r="AC3" s="44"/>
      <c r="AD3" s="44"/>
      <c r="AE3" s="44"/>
      <c r="AF3" s="44"/>
      <c r="AG3" s="44"/>
      <c r="AH3" s="44"/>
    </row>
    <row r="4" s="26" customFormat="1" ht="48" customHeight="1" spans="1:23">
      <c r="A4" s="28" t="s">
        <v>22</v>
      </c>
      <c r="B4" s="29">
        <v>0.2</v>
      </c>
      <c r="C4" s="28" t="s">
        <v>23</v>
      </c>
      <c r="D4" s="28" t="s">
        <v>24</v>
      </c>
      <c r="E4" s="29" t="s">
        <v>25</v>
      </c>
      <c r="F4" s="28" t="s">
        <v>26</v>
      </c>
      <c r="G4" s="28" t="s">
        <v>27</v>
      </c>
      <c r="I4" s="28" t="s">
        <v>22</v>
      </c>
      <c r="J4" s="29">
        <v>0.2</v>
      </c>
      <c r="K4" s="33">
        <f>J4*$U$2</f>
        <v>0.00241228070175438</v>
      </c>
      <c r="L4" s="33">
        <f>K4/2</f>
        <v>0.00120614035087719</v>
      </c>
      <c r="M4" s="34">
        <v>0</v>
      </c>
      <c r="N4" s="33">
        <f>O4/2</f>
        <v>-0.00167224080267559</v>
      </c>
      <c r="O4" s="33">
        <f>J4*$W$2</f>
        <v>-0.00334448160535118</v>
      </c>
      <c r="R4" s="42" t="s">
        <v>28</v>
      </c>
      <c r="S4" s="43">
        <v>603</v>
      </c>
      <c r="T4" s="42">
        <v>623</v>
      </c>
      <c r="U4" s="42">
        <f>(T4-S4)/S4</f>
        <v>0.033167495854063</v>
      </c>
      <c r="V4" s="42">
        <v>591</v>
      </c>
      <c r="W4" s="42">
        <f>(V4-S4)/V4</f>
        <v>-0.0203045685279188</v>
      </c>
    </row>
    <row r="5" s="26" customFormat="1" ht="52" customHeight="1" spans="1:23">
      <c r="A5" s="28" t="s">
        <v>29</v>
      </c>
      <c r="B5" s="29">
        <v>0.15</v>
      </c>
      <c r="C5" s="28" t="s">
        <v>30</v>
      </c>
      <c r="D5" s="28" t="s">
        <v>31</v>
      </c>
      <c r="E5" s="28" t="s">
        <v>32</v>
      </c>
      <c r="F5" s="28" t="s">
        <v>33</v>
      </c>
      <c r="G5" s="28" t="s">
        <v>34</v>
      </c>
      <c r="I5" s="28" t="s">
        <v>29</v>
      </c>
      <c r="J5" s="29">
        <v>0.15</v>
      </c>
      <c r="K5" s="33">
        <f>J5*$U$2</f>
        <v>0.00180921052631578</v>
      </c>
      <c r="L5" s="33">
        <f t="shared" ref="L3:L9" si="0">K5/2</f>
        <v>0.000904605263157892</v>
      </c>
      <c r="M5" s="34">
        <v>0</v>
      </c>
      <c r="N5" s="33">
        <f t="shared" ref="N3:N9" si="1">O5/2</f>
        <v>-0.00125418060200669</v>
      </c>
      <c r="O5" s="33">
        <f>J5*$W$2</f>
        <v>-0.00250836120401338</v>
      </c>
      <c r="R5" s="42" t="s">
        <v>35</v>
      </c>
      <c r="S5" s="43">
        <v>420</v>
      </c>
      <c r="T5" s="42">
        <v>434</v>
      </c>
      <c r="U5" s="42">
        <f>(T5-S5)/S5</f>
        <v>0.0333333333333333</v>
      </c>
      <c r="V5" s="42">
        <v>409</v>
      </c>
      <c r="W5" s="42">
        <f>(V5-S5)/V5</f>
        <v>-0.0268948655256724</v>
      </c>
    </row>
    <row r="6" s="26" customFormat="1" ht="28.5" spans="1:23">
      <c r="A6" s="28" t="s">
        <v>36</v>
      </c>
      <c r="B6" s="29">
        <v>0.15</v>
      </c>
      <c r="C6" s="28" t="s">
        <v>37</v>
      </c>
      <c r="D6" s="28" t="s">
        <v>38</v>
      </c>
      <c r="E6" s="28" t="s">
        <v>39</v>
      </c>
      <c r="F6" s="28" t="s">
        <v>40</v>
      </c>
      <c r="G6" s="28" t="s">
        <v>41</v>
      </c>
      <c r="I6" s="28" t="s">
        <v>36</v>
      </c>
      <c r="J6" s="29">
        <v>0.15</v>
      </c>
      <c r="K6" s="33">
        <f>J6*$U$2</f>
        <v>0.00180921052631578</v>
      </c>
      <c r="L6" s="33">
        <f t="shared" si="0"/>
        <v>0.000904605263157892</v>
      </c>
      <c r="M6" s="34">
        <v>0</v>
      </c>
      <c r="N6" s="33">
        <f t="shared" si="1"/>
        <v>-0.00125418060200669</v>
      </c>
      <c r="O6" s="33">
        <f>J6*$W$2</f>
        <v>-0.00250836120401338</v>
      </c>
      <c r="R6" s="42" t="s">
        <v>42</v>
      </c>
      <c r="S6" s="43">
        <v>126</v>
      </c>
      <c r="T6" s="42">
        <v>133</v>
      </c>
      <c r="U6" s="42">
        <f>(T6-S6)/S6</f>
        <v>0.0555555555555556</v>
      </c>
      <c r="V6" s="42">
        <v>114</v>
      </c>
      <c r="W6" s="42">
        <f>(V6-S6)/V6</f>
        <v>-0.105263157894737</v>
      </c>
    </row>
    <row r="7" s="26" customFormat="1" ht="29" customHeight="1" spans="1:23">
      <c r="A7" s="28" t="s">
        <v>43</v>
      </c>
      <c r="B7" s="29">
        <v>0.1</v>
      </c>
      <c r="C7" s="28" t="s">
        <v>44</v>
      </c>
      <c r="D7" s="28" t="s">
        <v>45</v>
      </c>
      <c r="E7" s="28" t="s">
        <v>46</v>
      </c>
      <c r="F7" s="28" t="s">
        <v>47</v>
      </c>
      <c r="G7" s="28" t="s">
        <v>48</v>
      </c>
      <c r="I7" s="28" t="s">
        <v>43</v>
      </c>
      <c r="J7" s="29">
        <v>0.1</v>
      </c>
      <c r="K7" s="33">
        <f>J7*$U$2</f>
        <v>0.00120614035087719</v>
      </c>
      <c r="L7" s="33">
        <f t="shared" si="0"/>
        <v>0.000603070175438595</v>
      </c>
      <c r="M7" s="34">
        <v>0</v>
      </c>
      <c r="N7" s="33">
        <f t="shared" si="1"/>
        <v>-0.000836120401337795</v>
      </c>
      <c r="O7" s="33">
        <f>J7*$W$2</f>
        <v>-0.00167224080267559</v>
      </c>
      <c r="R7" s="44"/>
      <c r="S7" s="44"/>
      <c r="T7" s="44"/>
      <c r="U7" s="44"/>
      <c r="V7" s="44"/>
      <c r="W7" s="44"/>
    </row>
    <row r="8" customFormat="1" ht="46" customHeight="1" spans="1:23">
      <c r="A8" s="28" t="s">
        <v>49</v>
      </c>
      <c r="B8" s="29">
        <v>0.1</v>
      </c>
      <c r="C8" s="28" t="s">
        <v>50</v>
      </c>
      <c r="D8" s="28" t="s">
        <v>51</v>
      </c>
      <c r="E8" s="28" t="s">
        <v>52</v>
      </c>
      <c r="F8" s="28" t="s">
        <v>53</v>
      </c>
      <c r="G8" s="28" t="s">
        <v>54</v>
      </c>
      <c r="H8" s="26"/>
      <c r="I8" s="28" t="s">
        <v>49</v>
      </c>
      <c r="J8" s="29">
        <v>0.1</v>
      </c>
      <c r="K8" s="33">
        <f>J8*$U$2</f>
        <v>0.00120614035087719</v>
      </c>
      <c r="L8" s="33">
        <f t="shared" si="0"/>
        <v>0.000603070175438595</v>
      </c>
      <c r="M8" s="34">
        <v>0</v>
      </c>
      <c r="N8" s="33">
        <f t="shared" si="1"/>
        <v>-0.000836120401337795</v>
      </c>
      <c r="O8" s="33">
        <f>J8*$W$2</f>
        <v>-0.00167224080267559</v>
      </c>
      <c r="R8" s="26"/>
      <c r="S8" s="26"/>
      <c r="T8" s="26"/>
      <c r="U8" s="26"/>
      <c r="V8" s="26"/>
      <c r="W8" s="26"/>
    </row>
    <row r="9" customFormat="1" ht="48" customHeight="1" spans="1:23">
      <c r="A9" s="28" t="s">
        <v>55</v>
      </c>
      <c r="B9" s="29">
        <v>0.1</v>
      </c>
      <c r="C9" s="28" t="s">
        <v>56</v>
      </c>
      <c r="D9" s="28" t="s">
        <v>57</v>
      </c>
      <c r="E9" s="28" t="s">
        <v>58</v>
      </c>
      <c r="F9" s="28" t="s">
        <v>59</v>
      </c>
      <c r="G9" s="28" t="s">
        <v>60</v>
      </c>
      <c r="H9" s="26"/>
      <c r="I9" s="28" t="s">
        <v>55</v>
      </c>
      <c r="J9" s="29">
        <v>0.1</v>
      </c>
      <c r="K9" s="33">
        <f>J9*$U$2</f>
        <v>0.00120614035087719</v>
      </c>
      <c r="L9" s="33">
        <f t="shared" si="0"/>
        <v>0.000603070175438595</v>
      </c>
      <c r="M9" s="34">
        <v>0</v>
      </c>
      <c r="N9" s="33">
        <f t="shared" si="1"/>
        <v>-0.000836120401337795</v>
      </c>
      <c r="O9" s="33">
        <f>J9*$W$2</f>
        <v>-0.00167224080267559</v>
      </c>
      <c r="R9" s="26"/>
      <c r="S9" s="26"/>
      <c r="T9" s="26"/>
      <c r="U9" s="26"/>
      <c r="V9" s="26"/>
      <c r="W9" s="26"/>
    </row>
    <row r="11" s="26" customFormat="1" spans="1:15">
      <c r="A11" s="30" t="s">
        <v>61</v>
      </c>
      <c r="B11" s="27"/>
      <c r="C11" s="27"/>
      <c r="D11" s="27"/>
      <c r="E11" s="27"/>
      <c r="F11" s="27"/>
      <c r="G11" s="27"/>
      <c r="I11" s="35" t="s">
        <v>62</v>
      </c>
      <c r="J11" s="36"/>
      <c r="K11" s="36"/>
      <c r="L11" s="36"/>
      <c r="M11" s="36"/>
      <c r="N11" s="36"/>
      <c r="O11" s="37"/>
    </row>
    <row r="12" s="26" customFormat="1" ht="28.5" spans="1:15">
      <c r="A12" s="28" t="s">
        <v>7</v>
      </c>
      <c r="B12" s="28" t="s">
        <v>8</v>
      </c>
      <c r="C12" s="28" t="s">
        <v>9</v>
      </c>
      <c r="D12" s="28" t="s">
        <v>10</v>
      </c>
      <c r="E12" s="28" t="s">
        <v>11</v>
      </c>
      <c r="F12" s="28" t="s">
        <v>12</v>
      </c>
      <c r="G12" s="28" t="s">
        <v>13</v>
      </c>
      <c r="I12" s="28" t="s">
        <v>7</v>
      </c>
      <c r="J12" s="28" t="s">
        <v>8</v>
      </c>
      <c r="K12" s="28" t="s">
        <v>9</v>
      </c>
      <c r="L12" s="28" t="s">
        <v>10</v>
      </c>
      <c r="M12" s="28" t="s">
        <v>11</v>
      </c>
      <c r="N12" s="28" t="s">
        <v>12</v>
      </c>
      <c r="O12" s="28" t="s">
        <v>13</v>
      </c>
    </row>
    <row r="13" s="26" customFormat="1" ht="28.5" spans="1:15">
      <c r="A13" s="28" t="s">
        <v>15</v>
      </c>
      <c r="B13" s="29">
        <v>0.2</v>
      </c>
      <c r="C13" s="29" t="s">
        <v>16</v>
      </c>
      <c r="D13" s="29" t="s">
        <v>17</v>
      </c>
      <c r="E13" s="29" t="s">
        <v>18</v>
      </c>
      <c r="F13" s="29" t="s">
        <v>19</v>
      </c>
      <c r="G13" s="29" t="s">
        <v>20</v>
      </c>
      <c r="I13" s="28" t="s">
        <v>15</v>
      </c>
      <c r="J13" s="29">
        <v>0.2</v>
      </c>
      <c r="K13" s="38">
        <f>J13*$U$3</f>
        <v>0.0076923076923077</v>
      </c>
      <c r="L13" s="38">
        <f t="shared" ref="L13:L19" si="2">K13/2</f>
        <v>0.00384615384615385</v>
      </c>
      <c r="M13" s="39">
        <v>0</v>
      </c>
      <c r="N13" s="38">
        <f t="shared" ref="N13:N19" si="3">O13/2</f>
        <v>-0.00170068027210884</v>
      </c>
      <c r="O13" s="38">
        <f>J13*$W$3</f>
        <v>-0.00340136054421768</v>
      </c>
    </row>
    <row r="14" s="26" customFormat="1" ht="55" customHeight="1" spans="1:15">
      <c r="A14" s="28" t="s">
        <v>22</v>
      </c>
      <c r="B14" s="29">
        <v>0.2</v>
      </c>
      <c r="C14" s="28" t="s">
        <v>23</v>
      </c>
      <c r="D14" s="28" t="s">
        <v>24</v>
      </c>
      <c r="E14" s="29" t="s">
        <v>25</v>
      </c>
      <c r="F14" s="28" t="s">
        <v>26</v>
      </c>
      <c r="G14" s="28" t="s">
        <v>27</v>
      </c>
      <c r="I14" s="28" t="s">
        <v>22</v>
      </c>
      <c r="J14" s="29">
        <v>0.2</v>
      </c>
      <c r="K14" s="38">
        <f>J14*$U$3</f>
        <v>0.0076923076923077</v>
      </c>
      <c r="L14" s="38">
        <f t="shared" si="2"/>
        <v>0.00384615384615385</v>
      </c>
      <c r="M14" s="39">
        <v>0</v>
      </c>
      <c r="N14" s="38">
        <f t="shared" si="3"/>
        <v>-0.00170068027210884</v>
      </c>
      <c r="O14" s="38">
        <f>J14*$W$3</f>
        <v>-0.00340136054421768</v>
      </c>
    </row>
    <row r="15" s="26" customFormat="1" ht="28.5" spans="1:15">
      <c r="A15" s="28" t="s">
        <v>29</v>
      </c>
      <c r="B15" s="29">
        <v>0.15</v>
      </c>
      <c r="C15" s="28" t="s">
        <v>30</v>
      </c>
      <c r="D15" s="28" t="s">
        <v>31</v>
      </c>
      <c r="E15" s="28" t="s">
        <v>32</v>
      </c>
      <c r="F15" s="28" t="s">
        <v>33</v>
      </c>
      <c r="G15" s="28" t="s">
        <v>34</v>
      </c>
      <c r="I15" s="28" t="s">
        <v>29</v>
      </c>
      <c r="J15" s="29">
        <v>0.15</v>
      </c>
      <c r="K15" s="33">
        <f>J15*$U$3</f>
        <v>0.00576923076923077</v>
      </c>
      <c r="L15" s="33">
        <f t="shared" si="2"/>
        <v>0.00288461538461539</v>
      </c>
      <c r="M15" s="34">
        <v>0</v>
      </c>
      <c r="N15" s="33">
        <f t="shared" si="3"/>
        <v>-0.00127551020408163</v>
      </c>
      <c r="O15" s="33">
        <f>J15*$W$3</f>
        <v>-0.00255102040816326</v>
      </c>
    </row>
    <row r="16" s="26" customFormat="1" ht="42.75" spans="1:15">
      <c r="A16" s="28" t="s">
        <v>36</v>
      </c>
      <c r="B16" s="29">
        <v>0.15</v>
      </c>
      <c r="C16" s="28" t="s">
        <v>37</v>
      </c>
      <c r="D16" s="28" t="s">
        <v>38</v>
      </c>
      <c r="E16" s="28" t="s">
        <v>39</v>
      </c>
      <c r="F16" s="28" t="s">
        <v>40</v>
      </c>
      <c r="G16" s="28" t="s">
        <v>41</v>
      </c>
      <c r="I16" s="28" t="s">
        <v>36</v>
      </c>
      <c r="J16" s="29">
        <v>0.15</v>
      </c>
      <c r="K16" s="33">
        <f>J16*$U$3</f>
        <v>0.00576923076923077</v>
      </c>
      <c r="L16" s="33">
        <f t="shared" si="2"/>
        <v>0.00288461538461539</v>
      </c>
      <c r="M16" s="34">
        <v>0</v>
      </c>
      <c r="N16" s="33">
        <f t="shared" si="3"/>
        <v>-0.00127551020408163</v>
      </c>
      <c r="O16" s="33">
        <f>J16*$W$3</f>
        <v>-0.00255102040816326</v>
      </c>
    </row>
    <row r="17" s="26" customFormat="1" ht="28.5" spans="1:15">
      <c r="A17" s="28" t="s">
        <v>43</v>
      </c>
      <c r="B17" s="29">
        <v>0.1</v>
      </c>
      <c r="C17" s="28" t="s">
        <v>44</v>
      </c>
      <c r="D17" s="28" t="s">
        <v>45</v>
      </c>
      <c r="E17" s="28" t="s">
        <v>46</v>
      </c>
      <c r="F17" s="28" t="s">
        <v>47</v>
      </c>
      <c r="G17" s="28" t="s">
        <v>48</v>
      </c>
      <c r="I17" s="28" t="s">
        <v>43</v>
      </c>
      <c r="J17" s="29">
        <v>0.1</v>
      </c>
      <c r="K17" s="33">
        <f>J17*$U$3</f>
        <v>0.00384615384615385</v>
      </c>
      <c r="L17" s="33">
        <f t="shared" si="2"/>
        <v>0.00192307692307692</v>
      </c>
      <c r="M17" s="34">
        <v>0</v>
      </c>
      <c r="N17" s="33">
        <f t="shared" si="3"/>
        <v>-0.00085034013605442</v>
      </c>
      <c r="O17" s="33">
        <f>J17*$W$3</f>
        <v>-0.00170068027210884</v>
      </c>
    </row>
    <row r="18" s="26" customFormat="1" ht="36" customHeight="1" spans="1:15">
      <c r="A18" s="28" t="s">
        <v>49</v>
      </c>
      <c r="B18" s="29">
        <v>0.1</v>
      </c>
      <c r="C18" s="28" t="s">
        <v>50</v>
      </c>
      <c r="D18" s="28" t="s">
        <v>51</v>
      </c>
      <c r="E18" s="28" t="s">
        <v>52</v>
      </c>
      <c r="F18" s="28" t="s">
        <v>53</v>
      </c>
      <c r="G18" s="28" t="s">
        <v>54</v>
      </c>
      <c r="I18" s="28" t="s">
        <v>49</v>
      </c>
      <c r="J18" s="29">
        <v>0.1</v>
      </c>
      <c r="K18" s="33">
        <f>J18*$U$3</f>
        <v>0.00384615384615385</v>
      </c>
      <c r="L18" s="33">
        <f t="shared" si="2"/>
        <v>0.00192307692307692</v>
      </c>
      <c r="M18" s="34">
        <v>0</v>
      </c>
      <c r="N18" s="33">
        <f t="shared" si="3"/>
        <v>-0.00085034013605442</v>
      </c>
      <c r="O18" s="33">
        <f>J18*$W$3</f>
        <v>-0.00170068027210884</v>
      </c>
    </row>
    <row r="19" s="26" customFormat="1" ht="28.5" spans="1:15">
      <c r="A19" s="28" t="s">
        <v>55</v>
      </c>
      <c r="B19" s="29">
        <v>0.1</v>
      </c>
      <c r="C19" s="28" t="s">
        <v>56</v>
      </c>
      <c r="D19" s="28" t="s">
        <v>57</v>
      </c>
      <c r="E19" s="28" t="s">
        <v>58</v>
      </c>
      <c r="F19" s="28" t="s">
        <v>59</v>
      </c>
      <c r="G19" s="28" t="s">
        <v>60</v>
      </c>
      <c r="I19" s="28" t="s">
        <v>55</v>
      </c>
      <c r="J19" s="29">
        <v>0.1</v>
      </c>
      <c r="K19" s="33">
        <f>J19*$U$3</f>
        <v>0.00384615384615385</v>
      </c>
      <c r="L19" s="33">
        <f t="shared" si="2"/>
        <v>0.00192307692307692</v>
      </c>
      <c r="M19" s="34">
        <v>0</v>
      </c>
      <c r="N19" s="33">
        <f t="shared" si="3"/>
        <v>-0.00085034013605442</v>
      </c>
      <c r="O19" s="33">
        <f>J19*$W$3</f>
        <v>-0.00170068027210884</v>
      </c>
    </row>
    <row r="20" customFormat="1" spans="1:15">
      <c r="A20" s="26"/>
      <c r="B20" s="26"/>
      <c r="C20" s="26"/>
      <c r="D20" s="26"/>
      <c r="E20" s="26"/>
      <c r="F20" s="26"/>
      <c r="G20" s="26"/>
      <c r="I20" s="26"/>
      <c r="J20" s="26"/>
      <c r="K20" s="26"/>
      <c r="L20" s="26"/>
      <c r="M20" s="26"/>
      <c r="N20" s="26"/>
      <c r="O20" s="26"/>
    </row>
    <row r="21" customFormat="1" spans="1:15">
      <c r="A21" s="26"/>
      <c r="B21" s="26"/>
      <c r="C21" s="26"/>
      <c r="D21" s="26"/>
      <c r="E21" s="26"/>
      <c r="F21" s="26"/>
      <c r="G21" s="26"/>
      <c r="I21" s="26"/>
      <c r="J21" s="26"/>
      <c r="K21" s="26"/>
      <c r="L21" s="26"/>
      <c r="M21" s="26"/>
      <c r="N21" s="26"/>
      <c r="O21" s="26"/>
    </row>
    <row r="23" s="26" customFormat="1" spans="1:15">
      <c r="A23" s="30" t="s">
        <v>63</v>
      </c>
      <c r="B23" s="27"/>
      <c r="C23" s="27"/>
      <c r="D23" s="27"/>
      <c r="E23" s="27"/>
      <c r="F23" s="27"/>
      <c r="G23" s="27"/>
      <c r="I23" s="35" t="s">
        <v>64</v>
      </c>
      <c r="J23" s="36"/>
      <c r="K23" s="36"/>
      <c r="L23" s="36"/>
      <c r="M23" s="36"/>
      <c r="N23" s="36"/>
      <c r="O23" s="37"/>
    </row>
    <row r="24" s="26" customFormat="1" ht="28.5" spans="1:15">
      <c r="A24" s="28" t="s">
        <v>7</v>
      </c>
      <c r="B24" s="28" t="s">
        <v>8</v>
      </c>
      <c r="C24" s="28" t="s">
        <v>9</v>
      </c>
      <c r="D24" s="28" t="s">
        <v>10</v>
      </c>
      <c r="E24" s="28" t="s">
        <v>11</v>
      </c>
      <c r="F24" s="28" t="s">
        <v>12</v>
      </c>
      <c r="G24" s="28" t="s">
        <v>13</v>
      </c>
      <c r="I24" s="28" t="s">
        <v>7</v>
      </c>
      <c r="J24" s="28" t="s">
        <v>8</v>
      </c>
      <c r="K24" s="28" t="s">
        <v>9</v>
      </c>
      <c r="L24" s="28" t="s">
        <v>10</v>
      </c>
      <c r="M24" s="28" t="s">
        <v>11</v>
      </c>
      <c r="N24" s="28" t="s">
        <v>12</v>
      </c>
      <c r="O24" s="28" t="s">
        <v>13</v>
      </c>
    </row>
    <row r="25" s="26" customFormat="1" ht="28.5" spans="1:15">
      <c r="A25" s="28" t="s">
        <v>15</v>
      </c>
      <c r="B25" s="29">
        <v>0.2</v>
      </c>
      <c r="C25" s="29" t="s">
        <v>16</v>
      </c>
      <c r="D25" s="29" t="s">
        <v>17</v>
      </c>
      <c r="E25" s="29" t="s">
        <v>18</v>
      </c>
      <c r="F25" s="29" t="s">
        <v>19</v>
      </c>
      <c r="G25" s="29" t="s">
        <v>20</v>
      </c>
      <c r="I25" s="28" t="s">
        <v>15</v>
      </c>
      <c r="J25" s="29">
        <v>0.2</v>
      </c>
      <c r="K25" s="38">
        <f>J25*$U$4</f>
        <v>0.0066334991708126</v>
      </c>
      <c r="L25" s="38">
        <f t="shared" ref="L25:L31" si="4">K25/2</f>
        <v>0.0033167495854063</v>
      </c>
      <c r="M25" s="39">
        <v>0</v>
      </c>
      <c r="N25" s="38">
        <f t="shared" ref="N25:N31" si="5">O25/2</f>
        <v>-0.00203045685279188</v>
      </c>
      <c r="O25" s="38">
        <f>J25*$W$4</f>
        <v>-0.00406091370558376</v>
      </c>
    </row>
    <row r="26" s="26" customFormat="1" ht="56" customHeight="1" spans="1:15">
      <c r="A26" s="28" t="s">
        <v>22</v>
      </c>
      <c r="B26" s="29">
        <v>0.2</v>
      </c>
      <c r="C26" s="28" t="s">
        <v>23</v>
      </c>
      <c r="D26" s="28" t="s">
        <v>24</v>
      </c>
      <c r="E26" s="29" t="s">
        <v>25</v>
      </c>
      <c r="F26" s="28" t="s">
        <v>26</v>
      </c>
      <c r="G26" s="28" t="s">
        <v>27</v>
      </c>
      <c r="I26" s="28" t="s">
        <v>22</v>
      </c>
      <c r="J26" s="29">
        <v>0.2</v>
      </c>
      <c r="K26" s="38">
        <f>J26*$U$4</f>
        <v>0.0066334991708126</v>
      </c>
      <c r="L26" s="38">
        <f t="shared" si="4"/>
        <v>0.0033167495854063</v>
      </c>
      <c r="M26" s="39">
        <v>0</v>
      </c>
      <c r="N26" s="38">
        <f t="shared" si="5"/>
        <v>-0.00203045685279188</v>
      </c>
      <c r="O26" s="38">
        <f>J26*$W$4</f>
        <v>-0.00406091370558376</v>
      </c>
    </row>
    <row r="27" s="26" customFormat="1" ht="28.5" spans="1:15">
      <c r="A27" s="28" t="s">
        <v>29</v>
      </c>
      <c r="B27" s="29">
        <v>0.15</v>
      </c>
      <c r="C27" s="28" t="s">
        <v>30</v>
      </c>
      <c r="D27" s="28" t="s">
        <v>31</v>
      </c>
      <c r="E27" s="28" t="s">
        <v>32</v>
      </c>
      <c r="F27" s="28" t="s">
        <v>33</v>
      </c>
      <c r="G27" s="28" t="s">
        <v>34</v>
      </c>
      <c r="I27" s="28" t="s">
        <v>29</v>
      </c>
      <c r="J27" s="29">
        <v>0.15</v>
      </c>
      <c r="K27" s="33">
        <f>J27*$U$4</f>
        <v>0.00497512437810945</v>
      </c>
      <c r="L27" s="33">
        <f t="shared" si="4"/>
        <v>0.00248756218905473</v>
      </c>
      <c r="M27" s="34">
        <v>0</v>
      </c>
      <c r="N27" s="33">
        <f t="shared" si="5"/>
        <v>-0.00152284263959391</v>
      </c>
      <c r="O27" s="33">
        <f>J27*$W$4</f>
        <v>-0.00304568527918782</v>
      </c>
    </row>
    <row r="28" s="26" customFormat="1" ht="42.75" spans="1:15">
      <c r="A28" s="28" t="s">
        <v>36</v>
      </c>
      <c r="B28" s="29">
        <v>0.15</v>
      </c>
      <c r="C28" s="28" t="s">
        <v>37</v>
      </c>
      <c r="D28" s="28" t="s">
        <v>38</v>
      </c>
      <c r="E28" s="28" t="s">
        <v>39</v>
      </c>
      <c r="F28" s="28" t="s">
        <v>40</v>
      </c>
      <c r="G28" s="28" t="s">
        <v>41</v>
      </c>
      <c r="I28" s="28" t="s">
        <v>36</v>
      </c>
      <c r="J28" s="29">
        <v>0.15</v>
      </c>
      <c r="K28" s="33">
        <f>J28*$U$4</f>
        <v>0.00497512437810945</v>
      </c>
      <c r="L28" s="33">
        <f t="shared" si="4"/>
        <v>0.00248756218905473</v>
      </c>
      <c r="M28" s="34">
        <v>0</v>
      </c>
      <c r="N28" s="33">
        <f t="shared" si="5"/>
        <v>-0.00152284263959391</v>
      </c>
      <c r="O28" s="33">
        <f>J28*$W$4</f>
        <v>-0.00304568527918782</v>
      </c>
    </row>
    <row r="29" s="26" customFormat="1" ht="28.5" spans="1:15">
      <c r="A29" s="28" t="s">
        <v>43</v>
      </c>
      <c r="B29" s="29">
        <v>0.1</v>
      </c>
      <c r="C29" s="28" t="s">
        <v>44</v>
      </c>
      <c r="D29" s="28" t="s">
        <v>45</v>
      </c>
      <c r="E29" s="28" t="s">
        <v>46</v>
      </c>
      <c r="F29" s="28" t="s">
        <v>47</v>
      </c>
      <c r="G29" s="28" t="s">
        <v>48</v>
      </c>
      <c r="I29" s="28" t="s">
        <v>43</v>
      </c>
      <c r="J29" s="29">
        <v>0.1</v>
      </c>
      <c r="K29" s="33">
        <f>J29*$U$4</f>
        <v>0.0033167495854063</v>
      </c>
      <c r="L29" s="33">
        <f t="shared" si="4"/>
        <v>0.00165837479270315</v>
      </c>
      <c r="M29" s="34">
        <v>0</v>
      </c>
      <c r="N29" s="33">
        <f t="shared" si="5"/>
        <v>-0.00101522842639594</v>
      </c>
      <c r="O29" s="33">
        <f>J29*$W$4</f>
        <v>-0.00203045685279188</v>
      </c>
    </row>
    <row r="30" s="26" customFormat="1" ht="44" customHeight="1" spans="1:15">
      <c r="A30" s="28" t="s">
        <v>49</v>
      </c>
      <c r="B30" s="29">
        <v>0.1</v>
      </c>
      <c r="C30" s="28" t="s">
        <v>50</v>
      </c>
      <c r="D30" s="28" t="s">
        <v>51</v>
      </c>
      <c r="E30" s="28" t="s">
        <v>52</v>
      </c>
      <c r="F30" s="28" t="s">
        <v>53</v>
      </c>
      <c r="G30" s="28" t="s">
        <v>54</v>
      </c>
      <c r="I30" s="28" t="s">
        <v>49</v>
      </c>
      <c r="J30" s="29">
        <v>0.1</v>
      </c>
      <c r="K30" s="33">
        <f>J30*$U$4</f>
        <v>0.0033167495854063</v>
      </c>
      <c r="L30" s="33">
        <f t="shared" si="4"/>
        <v>0.00165837479270315</v>
      </c>
      <c r="M30" s="34">
        <v>0</v>
      </c>
      <c r="N30" s="33">
        <f t="shared" si="5"/>
        <v>-0.00101522842639594</v>
      </c>
      <c r="O30" s="33">
        <f>J30*$W$4</f>
        <v>-0.00203045685279188</v>
      </c>
    </row>
    <row r="31" s="26" customFormat="1" ht="28.5" spans="1:15">
      <c r="A31" s="28" t="s">
        <v>55</v>
      </c>
      <c r="B31" s="29">
        <v>0.1</v>
      </c>
      <c r="C31" s="28" t="s">
        <v>56</v>
      </c>
      <c r="D31" s="28" t="s">
        <v>57</v>
      </c>
      <c r="E31" s="28" t="s">
        <v>58</v>
      </c>
      <c r="F31" s="28" t="s">
        <v>59</v>
      </c>
      <c r="G31" s="28" t="s">
        <v>60</v>
      </c>
      <c r="I31" s="28" t="s">
        <v>55</v>
      </c>
      <c r="J31" s="29">
        <v>0.1</v>
      </c>
      <c r="K31" s="33">
        <f>J31*$U$4</f>
        <v>0.0033167495854063</v>
      </c>
      <c r="L31" s="33">
        <f t="shared" si="4"/>
        <v>0.00165837479270315</v>
      </c>
      <c r="M31" s="34">
        <v>0</v>
      </c>
      <c r="N31" s="33">
        <f t="shared" si="5"/>
        <v>-0.00101522842639594</v>
      </c>
      <c r="O31" s="33">
        <f>J31*$W$4</f>
        <v>-0.00203045685279188</v>
      </c>
    </row>
    <row r="32" s="26" customFormat="1" ht="15.75" spans="1:15">
      <c r="A32" s="31"/>
      <c r="B32" s="32"/>
      <c r="C32" s="31"/>
      <c r="D32" s="31"/>
      <c r="E32" s="31"/>
      <c r="F32" s="31"/>
      <c r="G32" s="31"/>
      <c r="I32" s="31"/>
      <c r="J32" s="32"/>
      <c r="K32" s="40"/>
      <c r="L32" s="40"/>
      <c r="M32" s="40"/>
      <c r="N32" s="40"/>
      <c r="O32" s="40"/>
    </row>
    <row r="33" s="26" customFormat="1" spans="1:15">
      <c r="A33" s="30" t="s">
        <v>65</v>
      </c>
      <c r="B33" s="27"/>
      <c r="C33" s="27"/>
      <c r="D33" s="27"/>
      <c r="E33" s="27"/>
      <c r="F33" s="27"/>
      <c r="G33" s="27"/>
      <c r="I33" s="35" t="s">
        <v>66</v>
      </c>
      <c r="J33" s="36"/>
      <c r="K33" s="36"/>
      <c r="L33" s="36"/>
      <c r="M33" s="36"/>
      <c r="N33" s="36"/>
      <c r="O33" s="37"/>
    </row>
    <row r="34" s="26" customFormat="1" ht="28.5" spans="1:15">
      <c r="A34" s="28" t="s">
        <v>7</v>
      </c>
      <c r="B34" s="28" t="s">
        <v>8</v>
      </c>
      <c r="C34" s="28" t="s">
        <v>9</v>
      </c>
      <c r="D34" s="28" t="s">
        <v>10</v>
      </c>
      <c r="E34" s="28" t="s">
        <v>11</v>
      </c>
      <c r="F34" s="28" t="s">
        <v>12</v>
      </c>
      <c r="G34" s="28" t="s">
        <v>13</v>
      </c>
      <c r="I34" s="28" t="s">
        <v>7</v>
      </c>
      <c r="J34" s="28" t="s">
        <v>8</v>
      </c>
      <c r="K34" s="28" t="s">
        <v>9</v>
      </c>
      <c r="L34" s="28" t="s">
        <v>10</v>
      </c>
      <c r="M34" s="28" t="s">
        <v>11</v>
      </c>
      <c r="N34" s="28" t="s">
        <v>12</v>
      </c>
      <c r="O34" s="28" t="s">
        <v>13</v>
      </c>
    </row>
    <row r="35" s="26" customFormat="1" ht="28.5" spans="1:15">
      <c r="A35" s="28" t="s">
        <v>15</v>
      </c>
      <c r="B35" s="29">
        <v>0.2</v>
      </c>
      <c r="C35" s="29" t="s">
        <v>16</v>
      </c>
      <c r="D35" s="29" t="s">
        <v>17</v>
      </c>
      <c r="E35" s="29" t="s">
        <v>18</v>
      </c>
      <c r="F35" s="29" t="s">
        <v>19</v>
      </c>
      <c r="G35" s="29" t="s">
        <v>20</v>
      </c>
      <c r="I35" s="28" t="s">
        <v>15</v>
      </c>
      <c r="J35" s="29">
        <v>0.2</v>
      </c>
      <c r="K35" s="38">
        <f>J35*$U$5</f>
        <v>0.00666666666666666</v>
      </c>
      <c r="L35" s="38">
        <f t="shared" ref="L35:L41" si="6">K35/2</f>
        <v>0.00333333333333333</v>
      </c>
      <c r="M35" s="39">
        <v>0</v>
      </c>
      <c r="N35" s="38">
        <f t="shared" ref="N35:N41" si="7">O35/2</f>
        <v>-0.00268948655256724</v>
      </c>
      <c r="O35" s="38">
        <f>J35*$W$5</f>
        <v>-0.00537897310513448</v>
      </c>
    </row>
    <row r="36" s="26" customFormat="1" ht="54" customHeight="1" spans="1:15">
      <c r="A36" s="28" t="s">
        <v>22</v>
      </c>
      <c r="B36" s="29">
        <v>0.2</v>
      </c>
      <c r="C36" s="28" t="s">
        <v>23</v>
      </c>
      <c r="D36" s="28" t="s">
        <v>24</v>
      </c>
      <c r="E36" s="29" t="s">
        <v>25</v>
      </c>
      <c r="F36" s="28" t="s">
        <v>26</v>
      </c>
      <c r="G36" s="28" t="s">
        <v>27</v>
      </c>
      <c r="I36" s="28" t="s">
        <v>22</v>
      </c>
      <c r="J36" s="29">
        <v>0.2</v>
      </c>
      <c r="K36" s="38">
        <f>J36*$U$5</f>
        <v>0.00666666666666666</v>
      </c>
      <c r="L36" s="38">
        <f t="shared" si="6"/>
        <v>0.00333333333333333</v>
      </c>
      <c r="M36" s="39">
        <v>0</v>
      </c>
      <c r="N36" s="38">
        <f t="shared" si="7"/>
        <v>-0.00268948655256724</v>
      </c>
      <c r="O36" s="38">
        <f>J36*$W$5</f>
        <v>-0.00537897310513448</v>
      </c>
    </row>
    <row r="37" s="26" customFormat="1" ht="28.5" spans="1:15">
      <c r="A37" s="28" t="s">
        <v>29</v>
      </c>
      <c r="B37" s="29">
        <v>0.15</v>
      </c>
      <c r="C37" s="28" t="s">
        <v>30</v>
      </c>
      <c r="D37" s="28" t="s">
        <v>31</v>
      </c>
      <c r="E37" s="28" t="s">
        <v>32</v>
      </c>
      <c r="F37" s="28" t="s">
        <v>33</v>
      </c>
      <c r="G37" s="28" t="s">
        <v>34</v>
      </c>
      <c r="I37" s="28" t="s">
        <v>29</v>
      </c>
      <c r="J37" s="29">
        <v>0.15</v>
      </c>
      <c r="K37" s="33">
        <f>J37*$U$5</f>
        <v>0.00499999999999999</v>
      </c>
      <c r="L37" s="33">
        <f t="shared" si="6"/>
        <v>0.0025</v>
      </c>
      <c r="M37" s="34">
        <v>0</v>
      </c>
      <c r="N37" s="33">
        <f t="shared" si="7"/>
        <v>-0.00201711491442543</v>
      </c>
      <c r="O37" s="33">
        <f>J37*$W$5</f>
        <v>-0.00403422982885086</v>
      </c>
    </row>
    <row r="38" s="26" customFormat="1" ht="42.75" spans="1:15">
      <c r="A38" s="28" t="s">
        <v>36</v>
      </c>
      <c r="B38" s="29">
        <v>0.15</v>
      </c>
      <c r="C38" s="28" t="s">
        <v>37</v>
      </c>
      <c r="D38" s="28" t="s">
        <v>38</v>
      </c>
      <c r="E38" s="28" t="s">
        <v>39</v>
      </c>
      <c r="F38" s="28" t="s">
        <v>40</v>
      </c>
      <c r="G38" s="28" t="s">
        <v>41</v>
      </c>
      <c r="I38" s="28" t="s">
        <v>36</v>
      </c>
      <c r="J38" s="29">
        <v>0.15</v>
      </c>
      <c r="K38" s="33">
        <f>J38*$U$5</f>
        <v>0.00499999999999999</v>
      </c>
      <c r="L38" s="33">
        <f t="shared" si="6"/>
        <v>0.0025</v>
      </c>
      <c r="M38" s="34">
        <v>0</v>
      </c>
      <c r="N38" s="33">
        <f t="shared" si="7"/>
        <v>-0.00201711491442543</v>
      </c>
      <c r="O38" s="33">
        <f>J38*$W$5</f>
        <v>-0.00403422982885086</v>
      </c>
    </row>
    <row r="39" s="26" customFormat="1" ht="28.5" spans="1:15">
      <c r="A39" s="28" t="s">
        <v>43</v>
      </c>
      <c r="B39" s="29">
        <v>0.1</v>
      </c>
      <c r="C39" s="28" t="s">
        <v>44</v>
      </c>
      <c r="D39" s="28" t="s">
        <v>45</v>
      </c>
      <c r="E39" s="28" t="s">
        <v>46</v>
      </c>
      <c r="F39" s="28" t="s">
        <v>47</v>
      </c>
      <c r="G39" s="28" t="s">
        <v>48</v>
      </c>
      <c r="I39" s="28" t="s">
        <v>43</v>
      </c>
      <c r="J39" s="29">
        <v>0.1</v>
      </c>
      <c r="K39" s="33">
        <f>J39*$U$5</f>
        <v>0.00333333333333333</v>
      </c>
      <c r="L39" s="33">
        <f t="shared" si="6"/>
        <v>0.00166666666666667</v>
      </c>
      <c r="M39" s="34">
        <v>0</v>
      </c>
      <c r="N39" s="33">
        <f t="shared" si="7"/>
        <v>-0.00134474327628362</v>
      </c>
      <c r="O39" s="33">
        <f>J39*$W$5</f>
        <v>-0.00268948655256724</v>
      </c>
    </row>
    <row r="40" s="26" customFormat="1" ht="42" customHeight="1" spans="1:15">
      <c r="A40" s="28" t="s">
        <v>49</v>
      </c>
      <c r="B40" s="29">
        <v>0.1</v>
      </c>
      <c r="C40" s="28" t="s">
        <v>50</v>
      </c>
      <c r="D40" s="28" t="s">
        <v>51</v>
      </c>
      <c r="E40" s="28" t="s">
        <v>52</v>
      </c>
      <c r="F40" s="28" t="s">
        <v>53</v>
      </c>
      <c r="G40" s="28" t="s">
        <v>54</v>
      </c>
      <c r="I40" s="28" t="s">
        <v>49</v>
      </c>
      <c r="J40" s="29">
        <v>0.1</v>
      </c>
      <c r="K40" s="33">
        <f>J40*$U$5</f>
        <v>0.00333333333333333</v>
      </c>
      <c r="L40" s="33">
        <f t="shared" si="6"/>
        <v>0.00166666666666667</v>
      </c>
      <c r="M40" s="34">
        <v>0</v>
      </c>
      <c r="N40" s="33">
        <f t="shared" si="7"/>
        <v>-0.00134474327628362</v>
      </c>
      <c r="O40" s="33">
        <f>J40*$W$5</f>
        <v>-0.00268948655256724</v>
      </c>
    </row>
    <row r="41" s="26" customFormat="1" ht="28.5" spans="1:15">
      <c r="A41" s="28" t="s">
        <v>55</v>
      </c>
      <c r="B41" s="29">
        <v>0.1</v>
      </c>
      <c r="C41" s="28" t="s">
        <v>56</v>
      </c>
      <c r="D41" s="28" t="s">
        <v>57</v>
      </c>
      <c r="E41" s="28" t="s">
        <v>58</v>
      </c>
      <c r="F41" s="28" t="s">
        <v>59</v>
      </c>
      <c r="G41" s="28" t="s">
        <v>60</v>
      </c>
      <c r="I41" s="28" t="s">
        <v>55</v>
      </c>
      <c r="J41" s="29">
        <v>0.1</v>
      </c>
      <c r="K41" s="33">
        <f>J41*$U$5</f>
        <v>0.00333333333333333</v>
      </c>
      <c r="L41" s="33">
        <f t="shared" si="6"/>
        <v>0.00166666666666667</v>
      </c>
      <c r="M41" s="34">
        <v>0</v>
      </c>
      <c r="N41" s="33">
        <f t="shared" si="7"/>
        <v>-0.00134474327628362</v>
      </c>
      <c r="O41" s="33">
        <f>J41*$W$5</f>
        <v>-0.00268948655256724</v>
      </c>
    </row>
    <row r="42" s="26" customFormat="1" ht="15.75" spans="1:15">
      <c r="A42" s="31"/>
      <c r="B42" s="32"/>
      <c r="C42" s="31"/>
      <c r="D42" s="31"/>
      <c r="E42" s="31"/>
      <c r="F42" s="31"/>
      <c r="G42" s="31"/>
      <c r="I42" s="31"/>
      <c r="J42" s="32"/>
      <c r="K42" s="41"/>
      <c r="L42" s="41"/>
      <c r="M42" s="40"/>
      <c r="N42" s="41"/>
      <c r="O42" s="41"/>
    </row>
    <row r="43" s="26" customFormat="1" spans="1:15">
      <c r="A43" s="30" t="s">
        <v>67</v>
      </c>
      <c r="B43" s="27"/>
      <c r="C43" s="27"/>
      <c r="D43" s="27"/>
      <c r="E43" s="27"/>
      <c r="F43" s="27"/>
      <c r="G43" s="27"/>
      <c r="I43" s="35" t="s">
        <v>68</v>
      </c>
      <c r="J43" s="36"/>
      <c r="K43" s="36"/>
      <c r="L43" s="36"/>
      <c r="M43" s="36"/>
      <c r="N43" s="36"/>
      <c r="O43" s="37"/>
    </row>
    <row r="44" s="26" customFormat="1" ht="28.5" spans="1:15">
      <c r="A44" s="28" t="s">
        <v>7</v>
      </c>
      <c r="B44" s="28" t="s">
        <v>8</v>
      </c>
      <c r="C44" s="28" t="s">
        <v>9</v>
      </c>
      <c r="D44" s="28" t="s">
        <v>10</v>
      </c>
      <c r="E44" s="28" t="s">
        <v>11</v>
      </c>
      <c r="F44" s="28" t="s">
        <v>12</v>
      </c>
      <c r="G44" s="28" t="s">
        <v>13</v>
      </c>
      <c r="I44" s="28" t="s">
        <v>7</v>
      </c>
      <c r="J44" s="28" t="s">
        <v>8</v>
      </c>
      <c r="K44" s="28" t="s">
        <v>9</v>
      </c>
      <c r="L44" s="28" t="s">
        <v>10</v>
      </c>
      <c r="M44" s="28" t="s">
        <v>11</v>
      </c>
      <c r="N44" s="28" t="s">
        <v>12</v>
      </c>
      <c r="O44" s="28" t="s">
        <v>13</v>
      </c>
    </row>
    <row r="45" s="26" customFormat="1" ht="28.5" spans="1:15">
      <c r="A45" s="28" t="s">
        <v>15</v>
      </c>
      <c r="B45" s="29">
        <v>0.2</v>
      </c>
      <c r="C45" s="29" t="s">
        <v>16</v>
      </c>
      <c r="D45" s="29" t="s">
        <v>17</v>
      </c>
      <c r="E45" s="29" t="s">
        <v>18</v>
      </c>
      <c r="F45" s="29" t="s">
        <v>19</v>
      </c>
      <c r="G45" s="29" t="s">
        <v>20</v>
      </c>
      <c r="I45" s="28" t="s">
        <v>15</v>
      </c>
      <c r="J45" s="29">
        <v>0.2</v>
      </c>
      <c r="K45" s="38">
        <f t="shared" ref="K45:K51" si="8">J45*$U$6</f>
        <v>0.0111111111111111</v>
      </c>
      <c r="L45" s="38">
        <f>K45/2</f>
        <v>0.00555555555555556</v>
      </c>
      <c r="M45" s="39">
        <v>0</v>
      </c>
      <c r="N45" s="38">
        <f>O45/2</f>
        <v>-0.0105263157894737</v>
      </c>
      <c r="O45" s="38">
        <f t="shared" ref="O45:O51" si="9">J45*$W$6</f>
        <v>-0.0210526315789474</v>
      </c>
    </row>
    <row r="46" s="26" customFormat="1" ht="40" customHeight="1" spans="1:15">
      <c r="A46" s="28" t="s">
        <v>22</v>
      </c>
      <c r="B46" s="29">
        <v>0.2</v>
      </c>
      <c r="C46" s="28" t="s">
        <v>23</v>
      </c>
      <c r="D46" s="28" t="s">
        <v>24</v>
      </c>
      <c r="E46" s="29" t="s">
        <v>25</v>
      </c>
      <c r="F46" s="28" t="s">
        <v>26</v>
      </c>
      <c r="G46" s="28" t="s">
        <v>27</v>
      </c>
      <c r="I46" s="28" t="s">
        <v>22</v>
      </c>
      <c r="J46" s="29">
        <v>0.2</v>
      </c>
      <c r="K46" s="38">
        <f t="shared" si="8"/>
        <v>0.0111111111111111</v>
      </c>
      <c r="L46" s="38">
        <f>K46/2</f>
        <v>0.00555555555555556</v>
      </c>
      <c r="M46" s="39">
        <v>0</v>
      </c>
      <c r="N46" s="38">
        <f>O46/2</f>
        <v>-0.0105263157894737</v>
      </c>
      <c r="O46" s="38">
        <f t="shared" si="9"/>
        <v>-0.0210526315789474</v>
      </c>
    </row>
    <row r="47" s="26" customFormat="1" ht="28.5" spans="1:15">
      <c r="A47" s="28" t="s">
        <v>29</v>
      </c>
      <c r="B47" s="29">
        <v>0.15</v>
      </c>
      <c r="C47" s="28" t="s">
        <v>30</v>
      </c>
      <c r="D47" s="28" t="s">
        <v>31</v>
      </c>
      <c r="E47" s="28" t="s">
        <v>32</v>
      </c>
      <c r="F47" s="28" t="s">
        <v>33</v>
      </c>
      <c r="G47" s="28" t="s">
        <v>34</v>
      </c>
      <c r="I47" s="28" t="s">
        <v>29</v>
      </c>
      <c r="J47" s="29">
        <v>0.15</v>
      </c>
      <c r="K47" s="33">
        <f t="shared" si="8"/>
        <v>0.00833333333333334</v>
      </c>
      <c r="L47" s="33">
        <f t="shared" ref="L47:L51" si="10">K47/2</f>
        <v>0.00416666666666667</v>
      </c>
      <c r="M47" s="34">
        <v>0</v>
      </c>
      <c r="N47" s="33">
        <f t="shared" ref="N47:N51" si="11">O47/2</f>
        <v>-0.00789473684210528</v>
      </c>
      <c r="O47" s="33">
        <f t="shared" si="9"/>
        <v>-0.0157894736842106</v>
      </c>
    </row>
    <row r="48" s="26" customFormat="1" ht="52" customHeight="1" spans="1:15">
      <c r="A48" s="28" t="s">
        <v>36</v>
      </c>
      <c r="B48" s="29">
        <v>0.15</v>
      </c>
      <c r="C48" s="28" t="s">
        <v>37</v>
      </c>
      <c r="D48" s="28" t="s">
        <v>38</v>
      </c>
      <c r="E48" s="28" t="s">
        <v>39</v>
      </c>
      <c r="F48" s="28" t="s">
        <v>40</v>
      </c>
      <c r="G48" s="28" t="s">
        <v>41</v>
      </c>
      <c r="I48" s="28" t="s">
        <v>36</v>
      </c>
      <c r="J48" s="29">
        <v>0.15</v>
      </c>
      <c r="K48" s="33">
        <f t="shared" si="8"/>
        <v>0.00833333333333334</v>
      </c>
      <c r="L48" s="33">
        <f t="shared" si="10"/>
        <v>0.00416666666666667</v>
      </c>
      <c r="M48" s="34">
        <v>0</v>
      </c>
      <c r="N48" s="33">
        <f t="shared" si="11"/>
        <v>-0.00789473684210528</v>
      </c>
      <c r="O48" s="33">
        <f t="shared" si="9"/>
        <v>-0.0157894736842106</v>
      </c>
    </row>
    <row r="49" s="26" customFormat="1" ht="28.5" spans="1:15">
      <c r="A49" s="28" t="s">
        <v>43</v>
      </c>
      <c r="B49" s="29">
        <v>0.1</v>
      </c>
      <c r="C49" s="28" t="s">
        <v>44</v>
      </c>
      <c r="D49" s="28" t="s">
        <v>45</v>
      </c>
      <c r="E49" s="28" t="s">
        <v>46</v>
      </c>
      <c r="F49" s="28" t="s">
        <v>47</v>
      </c>
      <c r="G49" s="28" t="s">
        <v>48</v>
      </c>
      <c r="I49" s="28" t="s">
        <v>43</v>
      </c>
      <c r="J49" s="29">
        <v>0.1</v>
      </c>
      <c r="K49" s="33">
        <f t="shared" si="8"/>
        <v>0.00555555555555556</v>
      </c>
      <c r="L49" s="33">
        <f t="shared" si="10"/>
        <v>0.00277777777777778</v>
      </c>
      <c r="M49" s="34">
        <v>0</v>
      </c>
      <c r="N49" s="33">
        <f t="shared" si="11"/>
        <v>-0.00526315789473685</v>
      </c>
      <c r="O49" s="33">
        <f t="shared" si="9"/>
        <v>-0.0105263157894737</v>
      </c>
    </row>
    <row r="50" s="26" customFormat="1" ht="49" customHeight="1" spans="1:15">
      <c r="A50" s="28" t="s">
        <v>49</v>
      </c>
      <c r="B50" s="29">
        <v>0.1</v>
      </c>
      <c r="C50" s="28" t="s">
        <v>50</v>
      </c>
      <c r="D50" s="28" t="s">
        <v>51</v>
      </c>
      <c r="E50" s="28" t="s">
        <v>52</v>
      </c>
      <c r="F50" s="28" t="s">
        <v>53</v>
      </c>
      <c r="G50" s="28" t="s">
        <v>54</v>
      </c>
      <c r="I50" s="28" t="s">
        <v>49</v>
      </c>
      <c r="J50" s="29">
        <v>0.1</v>
      </c>
      <c r="K50" s="33">
        <f t="shared" si="8"/>
        <v>0.00555555555555556</v>
      </c>
      <c r="L50" s="33">
        <f t="shared" si="10"/>
        <v>0.00277777777777778</v>
      </c>
      <c r="M50" s="34">
        <v>0</v>
      </c>
      <c r="N50" s="33">
        <f t="shared" si="11"/>
        <v>-0.00526315789473685</v>
      </c>
      <c r="O50" s="33">
        <f t="shared" si="9"/>
        <v>-0.0105263157894737</v>
      </c>
    </row>
    <row r="51" s="26" customFormat="1" ht="28.5" spans="1:15">
      <c r="A51" s="28" t="s">
        <v>55</v>
      </c>
      <c r="B51" s="29">
        <v>0.1</v>
      </c>
      <c r="C51" s="28" t="s">
        <v>56</v>
      </c>
      <c r="D51" s="28" t="s">
        <v>57</v>
      </c>
      <c r="E51" s="28" t="s">
        <v>58</v>
      </c>
      <c r="F51" s="28" t="s">
        <v>59</v>
      </c>
      <c r="G51" s="28" t="s">
        <v>60</v>
      </c>
      <c r="I51" s="28" t="s">
        <v>55</v>
      </c>
      <c r="J51" s="29">
        <v>0.1</v>
      </c>
      <c r="K51" s="33">
        <f t="shared" si="8"/>
        <v>0.00555555555555556</v>
      </c>
      <c r="L51" s="33">
        <f t="shared" si="10"/>
        <v>0.00277777777777778</v>
      </c>
      <c r="M51" s="34">
        <v>0</v>
      </c>
      <c r="N51" s="33">
        <f t="shared" si="11"/>
        <v>-0.00526315789473685</v>
      </c>
      <c r="O51" s="33">
        <f t="shared" si="9"/>
        <v>-0.0105263157894737</v>
      </c>
    </row>
    <row r="52" s="26" customFormat="1" ht="15.75" spans="1:15">
      <c r="A52" s="31"/>
      <c r="B52" s="32"/>
      <c r="C52" s="31"/>
      <c r="D52" s="31"/>
      <c r="E52" s="31"/>
      <c r="F52" s="31"/>
      <c r="G52" s="31"/>
      <c r="I52" s="31"/>
      <c r="J52" s="32"/>
      <c r="K52" s="32"/>
      <c r="L52" s="32"/>
      <c r="M52" s="32"/>
      <c r="N52" s="32"/>
      <c r="O52" s="32"/>
    </row>
    <row r="53" s="26" customFormat="1" ht="15.75" spans="1:15">
      <c r="A53" s="31"/>
      <c r="B53" s="32"/>
      <c r="C53" s="31"/>
      <c r="D53" s="31"/>
      <c r="E53" s="31"/>
      <c r="F53" s="31"/>
      <c r="G53" s="31"/>
      <c r="I53" s="31"/>
      <c r="J53" s="32"/>
      <c r="K53" s="32"/>
      <c r="L53" s="32"/>
      <c r="M53" s="32"/>
      <c r="N53" s="32"/>
      <c r="O53" s="32"/>
    </row>
    <row r="54" ht="15.75" spans="11:15">
      <c r="K54" s="32"/>
      <c r="L54" s="32"/>
      <c r="M54" s="32"/>
      <c r="N54" s="32"/>
      <c r="O54" s="32"/>
    </row>
    <row r="56" s="26" customFormat="1" spans="1:15">
      <c r="A56" s="14" t="s">
        <v>69</v>
      </c>
      <c r="B56" s="14"/>
      <c r="C56" s="14"/>
      <c r="D56" s="14"/>
      <c r="E56" s="14"/>
      <c r="F56" s="14"/>
      <c r="G56" s="14"/>
      <c r="I56" s="27" t="s">
        <v>70</v>
      </c>
      <c r="J56" s="27"/>
      <c r="K56" s="27"/>
      <c r="L56" s="27"/>
      <c r="M56" s="27"/>
      <c r="N56" s="27"/>
      <c r="O56" s="27"/>
    </row>
    <row r="57" s="26" customFormat="1" ht="28.5" spans="1:23">
      <c r="A57" s="28" t="s">
        <v>7</v>
      </c>
      <c r="B57" s="28" t="s">
        <v>8</v>
      </c>
      <c r="C57" s="28" t="s">
        <v>9</v>
      </c>
      <c r="D57" s="28" t="s">
        <v>10</v>
      </c>
      <c r="E57" s="28" t="s">
        <v>11</v>
      </c>
      <c r="F57" s="28" t="s">
        <v>12</v>
      </c>
      <c r="G57" s="28" t="s">
        <v>13</v>
      </c>
      <c r="I57" s="28" t="s">
        <v>7</v>
      </c>
      <c r="J57" s="28" t="s">
        <v>8</v>
      </c>
      <c r="K57" s="28" t="s">
        <v>9</v>
      </c>
      <c r="L57" s="28" t="s">
        <v>10</v>
      </c>
      <c r="M57" s="28" t="s">
        <v>11</v>
      </c>
      <c r="N57" s="28" t="s">
        <v>12</v>
      </c>
      <c r="O57" s="28" t="s">
        <v>13</v>
      </c>
      <c r="R57" s="27" t="s">
        <v>2</v>
      </c>
      <c r="S57" s="27" t="s">
        <v>3</v>
      </c>
      <c r="T57" s="27" t="s">
        <v>4</v>
      </c>
      <c r="U57" s="27" t="s">
        <v>5</v>
      </c>
      <c r="V57" s="27" t="s">
        <v>6</v>
      </c>
      <c r="W57" s="27" t="s">
        <v>5</v>
      </c>
    </row>
    <row r="58" s="26" customFormat="1" ht="53" customHeight="1" spans="1:23">
      <c r="A58" s="28" t="s">
        <v>71</v>
      </c>
      <c r="B58" s="29">
        <v>0.09</v>
      </c>
      <c r="C58" s="28" t="s">
        <v>72</v>
      </c>
      <c r="D58" s="28" t="s">
        <v>73</v>
      </c>
      <c r="E58" s="28" t="s">
        <v>74</v>
      </c>
      <c r="F58" s="28" t="s">
        <v>75</v>
      </c>
      <c r="G58" s="28" t="s">
        <v>76</v>
      </c>
      <c r="I58" s="28" t="s">
        <v>71</v>
      </c>
      <c r="J58" s="29">
        <v>0.09</v>
      </c>
      <c r="K58" s="33">
        <f t="shared" ref="K58:K67" si="12">J58*$U$58</f>
        <v>0.00306818181818182</v>
      </c>
      <c r="L58" s="33">
        <f t="shared" ref="L58:L67" si="13">K58/2</f>
        <v>0.00153409090909091</v>
      </c>
      <c r="M58" s="34">
        <v>0</v>
      </c>
      <c r="N58" s="33">
        <f t="shared" ref="N58:N67" si="14">O58/2</f>
        <v>-0.00252</v>
      </c>
      <c r="O58" s="33">
        <f t="shared" ref="O58:O67" si="15">J58*$W$58</f>
        <v>-0.00504</v>
      </c>
      <c r="R58" s="42" t="s">
        <v>77</v>
      </c>
      <c r="S58" s="43">
        <v>264</v>
      </c>
      <c r="T58" s="42">
        <v>273</v>
      </c>
      <c r="U58" s="42">
        <f>(T58-S58)/S58</f>
        <v>0.0340909090909091</v>
      </c>
      <c r="V58" s="42">
        <v>250</v>
      </c>
      <c r="W58" s="42">
        <f>(V58-S58)/V58</f>
        <v>-0.056</v>
      </c>
    </row>
    <row r="59" s="26" customFormat="1" ht="28.5" spans="1:23">
      <c r="A59" s="28" t="s">
        <v>29</v>
      </c>
      <c r="B59" s="29">
        <v>0.1</v>
      </c>
      <c r="C59" s="28" t="s">
        <v>30</v>
      </c>
      <c r="D59" s="28" t="s">
        <v>31</v>
      </c>
      <c r="E59" s="28" t="s">
        <v>32</v>
      </c>
      <c r="F59" s="28" t="s">
        <v>33</v>
      </c>
      <c r="G59" s="28" t="s">
        <v>34</v>
      </c>
      <c r="I59" s="28" t="s">
        <v>29</v>
      </c>
      <c r="J59" s="29">
        <v>0.1</v>
      </c>
      <c r="K59" s="33">
        <f t="shared" si="12"/>
        <v>0.00340909090909091</v>
      </c>
      <c r="L59" s="33">
        <f t="shared" si="13"/>
        <v>0.00170454545454546</v>
      </c>
      <c r="M59" s="34">
        <v>0</v>
      </c>
      <c r="N59" s="33">
        <f t="shared" si="14"/>
        <v>-0.0028</v>
      </c>
      <c r="O59" s="33">
        <f t="shared" si="15"/>
        <v>-0.0056</v>
      </c>
      <c r="R59" s="42" t="s">
        <v>78</v>
      </c>
      <c r="S59" s="43">
        <v>278</v>
      </c>
      <c r="T59" s="42">
        <v>309</v>
      </c>
      <c r="U59" s="42">
        <f t="shared" ref="U59:U64" si="16">(T59-S59)/S59</f>
        <v>0.111510791366906</v>
      </c>
      <c r="V59" s="42">
        <v>261</v>
      </c>
      <c r="W59" s="42">
        <f t="shared" ref="W59:W64" si="17">(V59-S59)/V59</f>
        <v>-0.0651340996168582</v>
      </c>
    </row>
    <row r="60" s="26" customFormat="1" ht="51" customHeight="1" spans="1:23">
      <c r="A60" s="28" t="s">
        <v>79</v>
      </c>
      <c r="B60" s="29">
        <v>0.08</v>
      </c>
      <c r="C60" s="28" t="s">
        <v>80</v>
      </c>
      <c r="D60" s="28" t="s">
        <v>81</v>
      </c>
      <c r="E60" s="28" t="s">
        <v>82</v>
      </c>
      <c r="F60" s="28" t="s">
        <v>83</v>
      </c>
      <c r="G60" s="28" t="s">
        <v>84</v>
      </c>
      <c r="I60" s="28" t="s">
        <v>79</v>
      </c>
      <c r="J60" s="29">
        <v>0.08</v>
      </c>
      <c r="K60" s="33">
        <f t="shared" si="12"/>
        <v>0.00272727272727273</v>
      </c>
      <c r="L60" s="33">
        <f t="shared" si="13"/>
        <v>0.00136363636363636</v>
      </c>
      <c r="M60" s="34">
        <v>0</v>
      </c>
      <c r="N60" s="33">
        <f t="shared" si="14"/>
        <v>-0.00224</v>
      </c>
      <c r="O60" s="33">
        <f t="shared" si="15"/>
        <v>-0.00448</v>
      </c>
      <c r="R60" s="42" t="s">
        <v>85</v>
      </c>
      <c r="S60" s="43">
        <v>166</v>
      </c>
      <c r="T60" s="42">
        <v>172</v>
      </c>
      <c r="U60" s="42">
        <f t="shared" si="16"/>
        <v>0.036144578313253</v>
      </c>
      <c r="V60" s="42">
        <v>156</v>
      </c>
      <c r="W60" s="42">
        <f t="shared" si="17"/>
        <v>-0.0641025641025641</v>
      </c>
    </row>
    <row r="61" s="26" customFormat="1" ht="37" customHeight="1" spans="1:23">
      <c r="A61" s="28" t="s">
        <v>86</v>
      </c>
      <c r="B61" s="29">
        <v>0.1</v>
      </c>
      <c r="C61" s="28" t="s">
        <v>87</v>
      </c>
      <c r="D61" s="28" t="s">
        <v>88</v>
      </c>
      <c r="E61" s="28" t="s">
        <v>89</v>
      </c>
      <c r="F61" s="28" t="s">
        <v>90</v>
      </c>
      <c r="G61" s="28" t="s">
        <v>91</v>
      </c>
      <c r="I61" s="28" t="s">
        <v>86</v>
      </c>
      <c r="J61" s="29">
        <v>0.1</v>
      </c>
      <c r="K61" s="33">
        <f t="shared" si="12"/>
        <v>0.00340909090909091</v>
      </c>
      <c r="L61" s="33">
        <f t="shared" si="13"/>
        <v>0.00170454545454546</v>
      </c>
      <c r="M61" s="34">
        <v>0</v>
      </c>
      <c r="N61" s="33">
        <f t="shared" si="14"/>
        <v>-0.0028</v>
      </c>
      <c r="O61" s="33">
        <f t="shared" si="15"/>
        <v>-0.0056</v>
      </c>
      <c r="R61" s="42" t="s">
        <v>92</v>
      </c>
      <c r="S61" s="43">
        <v>167</v>
      </c>
      <c r="T61" s="42">
        <v>174</v>
      </c>
      <c r="U61" s="42">
        <f t="shared" si="16"/>
        <v>0.0419161676646707</v>
      </c>
      <c r="V61" s="42">
        <v>153</v>
      </c>
      <c r="W61" s="42">
        <f t="shared" si="17"/>
        <v>-0.0915032679738562</v>
      </c>
    </row>
    <row r="62" s="26" customFormat="1" ht="46" customHeight="1" spans="1:23">
      <c r="A62" s="28" t="s">
        <v>49</v>
      </c>
      <c r="B62" s="29">
        <v>0.07</v>
      </c>
      <c r="C62" s="28" t="s">
        <v>50</v>
      </c>
      <c r="D62" s="28" t="s">
        <v>51</v>
      </c>
      <c r="E62" s="28" t="s">
        <v>52</v>
      </c>
      <c r="F62" s="28" t="s">
        <v>53</v>
      </c>
      <c r="G62" s="28" t="s">
        <v>54</v>
      </c>
      <c r="I62" s="28" t="s">
        <v>49</v>
      </c>
      <c r="J62" s="29">
        <v>0.07</v>
      </c>
      <c r="K62" s="33">
        <f t="shared" si="12"/>
        <v>0.00238636363636364</v>
      </c>
      <c r="L62" s="33">
        <f t="shared" si="13"/>
        <v>0.00119318181818182</v>
      </c>
      <c r="M62" s="34">
        <v>0</v>
      </c>
      <c r="N62" s="33">
        <f t="shared" si="14"/>
        <v>-0.00196</v>
      </c>
      <c r="O62" s="33">
        <f t="shared" si="15"/>
        <v>-0.00392</v>
      </c>
      <c r="R62" s="42" t="s">
        <v>93</v>
      </c>
      <c r="S62" s="43">
        <v>164</v>
      </c>
      <c r="T62" s="42">
        <v>166</v>
      </c>
      <c r="U62" s="42">
        <f t="shared" si="16"/>
        <v>0.0121951219512195</v>
      </c>
      <c r="V62" s="42">
        <v>161</v>
      </c>
      <c r="W62" s="42">
        <f t="shared" si="17"/>
        <v>-0.0186335403726708</v>
      </c>
    </row>
    <row r="63" s="26" customFormat="1" ht="28.5" spans="1:23">
      <c r="A63" s="28" t="s">
        <v>55</v>
      </c>
      <c r="B63" s="29">
        <v>0.08</v>
      </c>
      <c r="C63" s="28" t="s">
        <v>56</v>
      </c>
      <c r="D63" s="28" t="s">
        <v>57</v>
      </c>
      <c r="E63" s="28" t="s">
        <v>58</v>
      </c>
      <c r="F63" s="28" t="s">
        <v>59</v>
      </c>
      <c r="G63" s="28" t="s">
        <v>60</v>
      </c>
      <c r="I63" s="28" t="s">
        <v>55</v>
      </c>
      <c r="J63" s="29">
        <v>0.08</v>
      </c>
      <c r="K63" s="33">
        <f t="shared" si="12"/>
        <v>0.00272727272727273</v>
      </c>
      <c r="L63" s="33">
        <f t="shared" si="13"/>
        <v>0.00136363636363636</v>
      </c>
      <c r="M63" s="34">
        <v>0</v>
      </c>
      <c r="N63" s="33">
        <f t="shared" si="14"/>
        <v>-0.00224</v>
      </c>
      <c r="O63" s="33">
        <f t="shared" si="15"/>
        <v>-0.00448</v>
      </c>
      <c r="R63" s="42" t="s">
        <v>94</v>
      </c>
      <c r="S63" s="43">
        <v>168</v>
      </c>
      <c r="T63" s="42">
        <v>181</v>
      </c>
      <c r="U63" s="42">
        <f t="shared" si="16"/>
        <v>0.0773809523809524</v>
      </c>
      <c r="V63" s="42">
        <v>157</v>
      </c>
      <c r="W63" s="42">
        <f t="shared" si="17"/>
        <v>-0.0700636942675159</v>
      </c>
    </row>
    <row r="64" customFormat="1" ht="53" customHeight="1" spans="1:23">
      <c r="A64" s="28" t="s">
        <v>95</v>
      </c>
      <c r="B64" s="29">
        <v>0.08</v>
      </c>
      <c r="C64" s="28" t="s">
        <v>96</v>
      </c>
      <c r="D64" s="28" t="s">
        <v>97</v>
      </c>
      <c r="E64" s="28" t="s">
        <v>98</v>
      </c>
      <c r="F64" s="28" t="s">
        <v>99</v>
      </c>
      <c r="G64" s="28" t="s">
        <v>100</v>
      </c>
      <c r="I64" s="28" t="s">
        <v>95</v>
      </c>
      <c r="J64" s="29">
        <v>0.08</v>
      </c>
      <c r="K64" s="33">
        <f t="shared" si="12"/>
        <v>0.00272727272727273</v>
      </c>
      <c r="L64" s="33">
        <f t="shared" si="13"/>
        <v>0.00136363636363636</v>
      </c>
      <c r="M64" s="34">
        <v>0</v>
      </c>
      <c r="N64" s="33">
        <f t="shared" si="14"/>
        <v>-0.00224</v>
      </c>
      <c r="O64" s="33">
        <f t="shared" si="15"/>
        <v>-0.00448</v>
      </c>
      <c r="R64" s="42" t="s">
        <v>101</v>
      </c>
      <c r="S64" s="43">
        <v>97</v>
      </c>
      <c r="T64" s="42">
        <v>100</v>
      </c>
      <c r="U64" s="42">
        <f t="shared" si="16"/>
        <v>0.0309278350515464</v>
      </c>
      <c r="V64" s="42">
        <v>93</v>
      </c>
      <c r="W64" s="42">
        <f t="shared" si="17"/>
        <v>-0.043010752688172</v>
      </c>
    </row>
    <row r="65" customFormat="1" ht="37" customHeight="1" spans="1:23">
      <c r="A65" s="28" t="s">
        <v>102</v>
      </c>
      <c r="B65" s="29">
        <v>0.15</v>
      </c>
      <c r="C65" s="29" t="s">
        <v>103</v>
      </c>
      <c r="D65" s="29" t="s">
        <v>104</v>
      </c>
      <c r="E65" s="29" t="s">
        <v>105</v>
      </c>
      <c r="F65" s="29" t="s">
        <v>18</v>
      </c>
      <c r="G65" s="29" t="s">
        <v>106</v>
      </c>
      <c r="I65" s="28" t="s">
        <v>102</v>
      </c>
      <c r="J65" s="29">
        <v>0.15</v>
      </c>
      <c r="K65" s="33">
        <f t="shared" si="12"/>
        <v>0.00511363636363637</v>
      </c>
      <c r="L65" s="33">
        <f t="shared" si="13"/>
        <v>0.00255681818181818</v>
      </c>
      <c r="M65" s="34">
        <v>0</v>
      </c>
      <c r="N65" s="33">
        <f t="shared" si="14"/>
        <v>-0.0042</v>
      </c>
      <c r="O65" s="33">
        <f t="shared" si="15"/>
        <v>-0.0084</v>
      </c>
      <c r="R65" s="46"/>
      <c r="S65" s="47"/>
      <c r="T65" s="46"/>
      <c r="U65" s="46"/>
      <c r="V65" s="46"/>
      <c r="W65" s="46"/>
    </row>
    <row r="66" customFormat="1" ht="28.5" spans="1:23">
      <c r="A66" s="28" t="s">
        <v>107</v>
      </c>
      <c r="B66" s="29">
        <v>0.11</v>
      </c>
      <c r="C66" s="29" t="s">
        <v>16</v>
      </c>
      <c r="D66" s="29" t="s">
        <v>17</v>
      </c>
      <c r="E66" s="29" t="s">
        <v>108</v>
      </c>
      <c r="F66" s="29" t="s">
        <v>109</v>
      </c>
      <c r="G66" s="29" t="s">
        <v>110</v>
      </c>
      <c r="I66" s="28" t="s">
        <v>107</v>
      </c>
      <c r="J66" s="29">
        <v>0.11</v>
      </c>
      <c r="K66" s="33">
        <f t="shared" si="12"/>
        <v>0.00375</v>
      </c>
      <c r="L66" s="33">
        <f t="shared" si="13"/>
        <v>0.001875</v>
      </c>
      <c r="M66" s="34">
        <v>0</v>
      </c>
      <c r="N66" s="33">
        <f t="shared" si="14"/>
        <v>-0.00308</v>
      </c>
      <c r="O66" s="33">
        <f t="shared" si="15"/>
        <v>-0.00616</v>
      </c>
      <c r="R66" s="46"/>
      <c r="S66" s="47"/>
      <c r="T66" s="46"/>
      <c r="U66" s="46"/>
      <c r="V66" s="46"/>
      <c r="W66" s="46"/>
    </row>
    <row r="67" customFormat="1" ht="41" customHeight="1" spans="1:23">
      <c r="A67" s="28" t="s">
        <v>111</v>
      </c>
      <c r="B67" s="29">
        <v>0.14</v>
      </c>
      <c r="C67" s="29" t="s">
        <v>112</v>
      </c>
      <c r="D67" s="29" t="s">
        <v>113</v>
      </c>
      <c r="E67" s="29" t="s">
        <v>19</v>
      </c>
      <c r="F67" s="29" t="s">
        <v>114</v>
      </c>
      <c r="G67" s="29" t="s">
        <v>115</v>
      </c>
      <c r="I67" s="28" t="s">
        <v>111</v>
      </c>
      <c r="J67" s="29">
        <v>0.14</v>
      </c>
      <c r="K67" s="33">
        <f t="shared" si="12"/>
        <v>0.00477272727272727</v>
      </c>
      <c r="L67" s="33">
        <f t="shared" si="13"/>
        <v>0.00238636363636364</v>
      </c>
      <c r="M67" s="34">
        <v>0</v>
      </c>
      <c r="N67" s="33">
        <f t="shared" si="14"/>
        <v>-0.00392</v>
      </c>
      <c r="O67" s="33">
        <f t="shared" si="15"/>
        <v>-0.00784</v>
      </c>
      <c r="R67" s="46"/>
      <c r="S67" s="47"/>
      <c r="T67" s="46"/>
      <c r="U67" s="46"/>
      <c r="V67" s="46"/>
      <c r="W67" s="46"/>
    </row>
    <row r="68" ht="15.75" spans="18:23">
      <c r="R68" s="46"/>
      <c r="S68" s="47"/>
      <c r="T68" s="46"/>
      <c r="U68" s="46"/>
      <c r="V68" s="46"/>
      <c r="W68" s="46"/>
    </row>
    <row r="69" s="26" customFormat="1" spans="1:15">
      <c r="A69" s="45" t="s">
        <v>116</v>
      </c>
      <c r="B69" s="36"/>
      <c r="C69" s="36"/>
      <c r="D69" s="36"/>
      <c r="E69" s="36"/>
      <c r="F69" s="36"/>
      <c r="G69" s="37"/>
      <c r="I69" s="30" t="s">
        <v>117</v>
      </c>
      <c r="J69" s="27"/>
      <c r="K69" s="27"/>
      <c r="L69" s="27"/>
      <c r="M69" s="27"/>
      <c r="N69" s="27"/>
      <c r="O69" s="27"/>
    </row>
    <row r="70" s="26" customFormat="1" spans="1:15">
      <c r="A70" s="28" t="s">
        <v>7</v>
      </c>
      <c r="B70" s="28" t="s">
        <v>8</v>
      </c>
      <c r="C70" s="28" t="s">
        <v>9</v>
      </c>
      <c r="D70" s="28" t="s">
        <v>10</v>
      </c>
      <c r="E70" s="28" t="s">
        <v>11</v>
      </c>
      <c r="F70" s="28" t="s">
        <v>12</v>
      </c>
      <c r="G70" s="28" t="s">
        <v>13</v>
      </c>
      <c r="I70" s="28" t="s">
        <v>7</v>
      </c>
      <c r="J70" s="28" t="s">
        <v>8</v>
      </c>
      <c r="K70" s="28" t="s">
        <v>9</v>
      </c>
      <c r="L70" s="28" t="s">
        <v>10</v>
      </c>
      <c r="M70" s="28" t="s">
        <v>11</v>
      </c>
      <c r="N70" s="28" t="s">
        <v>12</v>
      </c>
      <c r="O70" s="28" t="s">
        <v>13</v>
      </c>
    </row>
    <row r="71" s="26" customFormat="1" ht="54" customHeight="1" spans="1:15">
      <c r="A71" s="28" t="s">
        <v>71</v>
      </c>
      <c r="B71" s="29">
        <v>0.09</v>
      </c>
      <c r="C71" s="28" t="s">
        <v>72</v>
      </c>
      <c r="D71" s="28" t="s">
        <v>73</v>
      </c>
      <c r="E71" s="28" t="s">
        <v>74</v>
      </c>
      <c r="F71" s="28" t="s">
        <v>75</v>
      </c>
      <c r="G71" s="28" t="s">
        <v>76</v>
      </c>
      <c r="I71" s="28" t="s">
        <v>71</v>
      </c>
      <c r="J71" s="29">
        <v>0.09</v>
      </c>
      <c r="K71" s="33">
        <f t="shared" ref="K71:K80" si="18">J71*$U$59</f>
        <v>0.0100359712230216</v>
      </c>
      <c r="L71" s="33">
        <f t="shared" ref="L68:L80" si="19">K71/2</f>
        <v>0.00501798561151079</v>
      </c>
      <c r="M71" s="34">
        <v>0</v>
      </c>
      <c r="N71" s="33">
        <f t="shared" ref="N68:N80" si="20">O71/2</f>
        <v>-0.00293103448275862</v>
      </c>
      <c r="O71" s="33">
        <f t="shared" ref="O71:O80" si="21">J71*$W$59</f>
        <v>-0.00586206896551724</v>
      </c>
    </row>
    <row r="72" s="26" customFormat="1" ht="28.5" spans="1:15">
      <c r="A72" s="28" t="s">
        <v>29</v>
      </c>
      <c r="B72" s="29">
        <v>0.1</v>
      </c>
      <c r="C72" s="28" t="s">
        <v>30</v>
      </c>
      <c r="D72" s="28" t="s">
        <v>31</v>
      </c>
      <c r="E72" s="28" t="s">
        <v>32</v>
      </c>
      <c r="F72" s="28" t="s">
        <v>33</v>
      </c>
      <c r="G72" s="28" t="s">
        <v>34</v>
      </c>
      <c r="I72" s="28" t="s">
        <v>29</v>
      </c>
      <c r="J72" s="29">
        <v>0.1</v>
      </c>
      <c r="K72" s="33">
        <f t="shared" si="18"/>
        <v>0.0111510791366906</v>
      </c>
      <c r="L72" s="33">
        <f t="shared" si="19"/>
        <v>0.00557553956834532</v>
      </c>
      <c r="M72" s="34">
        <v>0</v>
      </c>
      <c r="N72" s="33">
        <f t="shared" si="20"/>
        <v>-0.00325670498084291</v>
      </c>
      <c r="O72" s="33">
        <f t="shared" si="21"/>
        <v>-0.00651340996168582</v>
      </c>
    </row>
    <row r="73" s="26" customFormat="1" ht="57" customHeight="1" spans="1:15">
      <c r="A73" s="28" t="s">
        <v>79</v>
      </c>
      <c r="B73" s="29">
        <v>0.08</v>
      </c>
      <c r="C73" s="28" t="s">
        <v>80</v>
      </c>
      <c r="D73" s="28" t="s">
        <v>81</v>
      </c>
      <c r="E73" s="28" t="s">
        <v>82</v>
      </c>
      <c r="F73" s="28" t="s">
        <v>83</v>
      </c>
      <c r="G73" s="28" t="s">
        <v>84</v>
      </c>
      <c r="I73" s="28" t="s">
        <v>79</v>
      </c>
      <c r="J73" s="29">
        <v>0.08</v>
      </c>
      <c r="K73" s="33">
        <f t="shared" si="18"/>
        <v>0.00892086330935252</v>
      </c>
      <c r="L73" s="33">
        <f t="shared" si="19"/>
        <v>0.00446043165467626</v>
      </c>
      <c r="M73" s="34">
        <v>0</v>
      </c>
      <c r="N73" s="33">
        <f t="shared" si="20"/>
        <v>-0.00260536398467433</v>
      </c>
      <c r="O73" s="33">
        <f t="shared" si="21"/>
        <v>-0.00521072796934866</v>
      </c>
    </row>
    <row r="74" s="26" customFormat="1" ht="15.75" spans="1:15">
      <c r="A74" s="28" t="s">
        <v>86</v>
      </c>
      <c r="B74" s="29">
        <v>0.1</v>
      </c>
      <c r="C74" s="28" t="s">
        <v>87</v>
      </c>
      <c r="D74" s="28" t="s">
        <v>88</v>
      </c>
      <c r="E74" s="28" t="s">
        <v>89</v>
      </c>
      <c r="F74" s="28" t="s">
        <v>90</v>
      </c>
      <c r="G74" s="28" t="s">
        <v>91</v>
      </c>
      <c r="I74" s="28" t="s">
        <v>86</v>
      </c>
      <c r="J74" s="29">
        <v>0.1</v>
      </c>
      <c r="K74" s="33">
        <f t="shared" si="18"/>
        <v>0.0111510791366906</v>
      </c>
      <c r="L74" s="33">
        <f t="shared" si="19"/>
        <v>0.00557553956834532</v>
      </c>
      <c r="M74" s="34">
        <v>0</v>
      </c>
      <c r="N74" s="33">
        <f t="shared" si="20"/>
        <v>-0.00325670498084291</v>
      </c>
      <c r="O74" s="33">
        <f t="shared" si="21"/>
        <v>-0.00651340996168582</v>
      </c>
    </row>
    <row r="75" s="26" customFormat="1" ht="47" customHeight="1" spans="1:15">
      <c r="A75" s="28" t="s">
        <v>49</v>
      </c>
      <c r="B75" s="29">
        <v>0.07</v>
      </c>
      <c r="C75" s="28" t="s">
        <v>50</v>
      </c>
      <c r="D75" s="28" t="s">
        <v>51</v>
      </c>
      <c r="E75" s="28" t="s">
        <v>52</v>
      </c>
      <c r="F75" s="28" t="s">
        <v>53</v>
      </c>
      <c r="G75" s="28" t="s">
        <v>54</v>
      </c>
      <c r="I75" s="28" t="s">
        <v>49</v>
      </c>
      <c r="J75" s="29">
        <v>0.07</v>
      </c>
      <c r="K75" s="33">
        <f t="shared" si="18"/>
        <v>0.00780575539568345</v>
      </c>
      <c r="L75" s="33">
        <f t="shared" si="19"/>
        <v>0.00390287769784173</v>
      </c>
      <c r="M75" s="34">
        <v>0</v>
      </c>
      <c r="N75" s="33">
        <f t="shared" si="20"/>
        <v>-0.00227969348659004</v>
      </c>
      <c r="O75" s="33">
        <f t="shared" si="21"/>
        <v>-0.00455938697318008</v>
      </c>
    </row>
    <row r="76" s="26" customFormat="1" ht="28.5" spans="1:15">
      <c r="A76" s="28" t="s">
        <v>55</v>
      </c>
      <c r="B76" s="29">
        <v>0.08</v>
      </c>
      <c r="C76" s="28" t="s">
        <v>56</v>
      </c>
      <c r="D76" s="28" t="s">
        <v>57</v>
      </c>
      <c r="E76" s="28" t="s">
        <v>58</v>
      </c>
      <c r="F76" s="28" t="s">
        <v>59</v>
      </c>
      <c r="G76" s="28" t="s">
        <v>60</v>
      </c>
      <c r="I76" s="28" t="s">
        <v>55</v>
      </c>
      <c r="J76" s="29">
        <v>0.08</v>
      </c>
      <c r="K76" s="33">
        <f t="shared" si="18"/>
        <v>0.00892086330935252</v>
      </c>
      <c r="L76" s="33">
        <f t="shared" si="19"/>
        <v>0.00446043165467626</v>
      </c>
      <c r="M76" s="34">
        <v>0</v>
      </c>
      <c r="N76" s="33">
        <f t="shared" si="20"/>
        <v>-0.00260536398467433</v>
      </c>
      <c r="O76" s="33">
        <f t="shared" si="21"/>
        <v>-0.00521072796934866</v>
      </c>
    </row>
    <row r="77" customFormat="1" ht="42.75" spans="1:15">
      <c r="A77" s="28" t="s">
        <v>95</v>
      </c>
      <c r="B77" s="29">
        <v>0.08</v>
      </c>
      <c r="C77" s="28" t="s">
        <v>96</v>
      </c>
      <c r="D77" s="28" t="s">
        <v>97</v>
      </c>
      <c r="E77" s="28" t="s">
        <v>98</v>
      </c>
      <c r="F77" s="28" t="s">
        <v>99</v>
      </c>
      <c r="G77" s="28" t="s">
        <v>100</v>
      </c>
      <c r="I77" s="28" t="s">
        <v>95</v>
      </c>
      <c r="J77" s="29">
        <v>0.08</v>
      </c>
      <c r="K77" s="33">
        <f t="shared" si="18"/>
        <v>0.00892086330935252</v>
      </c>
      <c r="L77" s="33">
        <f t="shared" si="19"/>
        <v>0.00446043165467626</v>
      </c>
      <c r="M77" s="34">
        <v>0</v>
      </c>
      <c r="N77" s="33">
        <f t="shared" si="20"/>
        <v>-0.00260536398467433</v>
      </c>
      <c r="O77" s="33">
        <f t="shared" si="21"/>
        <v>-0.00521072796934866</v>
      </c>
    </row>
    <row r="78" customFormat="1" ht="28.5" spans="1:15">
      <c r="A78" s="28" t="s">
        <v>102</v>
      </c>
      <c r="B78" s="29">
        <v>0.15</v>
      </c>
      <c r="C78" s="29" t="s">
        <v>103</v>
      </c>
      <c r="D78" s="29" t="s">
        <v>104</v>
      </c>
      <c r="E78" s="29" t="s">
        <v>105</v>
      </c>
      <c r="F78" s="29" t="s">
        <v>18</v>
      </c>
      <c r="G78" s="29" t="s">
        <v>106</v>
      </c>
      <c r="I78" s="28" t="s">
        <v>102</v>
      </c>
      <c r="J78" s="29">
        <v>0.15</v>
      </c>
      <c r="K78" s="33">
        <f t="shared" si="18"/>
        <v>0.016726618705036</v>
      </c>
      <c r="L78" s="33">
        <f t="shared" si="19"/>
        <v>0.00836330935251798</v>
      </c>
      <c r="M78" s="34">
        <v>0</v>
      </c>
      <c r="N78" s="33">
        <f t="shared" si="20"/>
        <v>-0.00488505747126437</v>
      </c>
      <c r="O78" s="33">
        <f t="shared" si="21"/>
        <v>-0.00977011494252873</v>
      </c>
    </row>
    <row r="79" customFormat="1" ht="15.75" spans="1:15">
      <c r="A79" s="28" t="s">
        <v>107</v>
      </c>
      <c r="B79" s="29">
        <v>0.11</v>
      </c>
      <c r="C79" s="29" t="s">
        <v>16</v>
      </c>
      <c r="D79" s="29" t="s">
        <v>17</v>
      </c>
      <c r="E79" s="29" t="s">
        <v>108</v>
      </c>
      <c r="F79" s="29" t="s">
        <v>109</v>
      </c>
      <c r="G79" s="29" t="s">
        <v>110</v>
      </c>
      <c r="I79" s="28" t="s">
        <v>107</v>
      </c>
      <c r="J79" s="29">
        <v>0.11</v>
      </c>
      <c r="K79" s="33">
        <f t="shared" si="18"/>
        <v>0.0122661870503597</v>
      </c>
      <c r="L79" s="33">
        <f t="shared" si="19"/>
        <v>0.00613309352517986</v>
      </c>
      <c r="M79" s="34">
        <v>0</v>
      </c>
      <c r="N79" s="33">
        <f t="shared" si="20"/>
        <v>-0.0035823754789272</v>
      </c>
      <c r="O79" s="33">
        <f t="shared" si="21"/>
        <v>-0.00716475095785441</v>
      </c>
    </row>
    <row r="80" customFormat="1" ht="46" customHeight="1" spans="1:15">
      <c r="A80" s="28" t="s">
        <v>111</v>
      </c>
      <c r="B80" s="29">
        <v>0.14</v>
      </c>
      <c r="C80" s="29" t="s">
        <v>112</v>
      </c>
      <c r="D80" s="29" t="s">
        <v>113</v>
      </c>
      <c r="E80" s="29" t="s">
        <v>19</v>
      </c>
      <c r="F80" s="29" t="s">
        <v>114</v>
      </c>
      <c r="G80" s="29" t="s">
        <v>115</v>
      </c>
      <c r="I80" s="28" t="s">
        <v>111</v>
      </c>
      <c r="J80" s="29">
        <v>0.14</v>
      </c>
      <c r="K80" s="33">
        <f t="shared" si="18"/>
        <v>0.0156115107913669</v>
      </c>
      <c r="L80" s="33">
        <f t="shared" si="19"/>
        <v>0.00780575539568345</v>
      </c>
      <c r="M80" s="34">
        <v>0</v>
      </c>
      <c r="N80" s="33">
        <f t="shared" si="20"/>
        <v>-0.00455938697318008</v>
      </c>
      <c r="O80" s="33">
        <f t="shared" si="21"/>
        <v>-0.00911877394636015</v>
      </c>
    </row>
    <row r="82" s="26" customFormat="1" spans="1:15">
      <c r="A82" s="45" t="s">
        <v>118</v>
      </c>
      <c r="B82" s="36"/>
      <c r="C82" s="36"/>
      <c r="D82" s="36"/>
      <c r="E82" s="36"/>
      <c r="F82" s="36"/>
      <c r="G82" s="37"/>
      <c r="I82" s="30" t="s">
        <v>119</v>
      </c>
      <c r="J82" s="27"/>
      <c r="K82" s="27"/>
      <c r="L82" s="27"/>
      <c r="M82" s="27"/>
      <c r="N82" s="27"/>
      <c r="O82" s="27"/>
    </row>
    <row r="83" s="26" customFormat="1" spans="1:15">
      <c r="A83" s="28" t="s">
        <v>7</v>
      </c>
      <c r="B83" s="28" t="s">
        <v>8</v>
      </c>
      <c r="C83" s="28" t="s">
        <v>9</v>
      </c>
      <c r="D83" s="28" t="s">
        <v>10</v>
      </c>
      <c r="E83" s="28" t="s">
        <v>11</v>
      </c>
      <c r="F83" s="28" t="s">
        <v>12</v>
      </c>
      <c r="G83" s="28" t="s">
        <v>13</v>
      </c>
      <c r="I83" s="28" t="s">
        <v>7</v>
      </c>
      <c r="J83" s="28" t="s">
        <v>8</v>
      </c>
      <c r="K83" s="28" t="s">
        <v>9</v>
      </c>
      <c r="L83" s="28" t="s">
        <v>10</v>
      </c>
      <c r="M83" s="28" t="s">
        <v>11</v>
      </c>
      <c r="N83" s="28" t="s">
        <v>12</v>
      </c>
      <c r="O83" s="28" t="s">
        <v>13</v>
      </c>
    </row>
    <row r="84" s="26" customFormat="1" ht="53" customHeight="1" spans="1:15">
      <c r="A84" s="28" t="s">
        <v>71</v>
      </c>
      <c r="B84" s="29">
        <v>0.09</v>
      </c>
      <c r="C84" s="28" t="s">
        <v>72</v>
      </c>
      <c r="D84" s="28" t="s">
        <v>73</v>
      </c>
      <c r="E84" s="28" t="s">
        <v>74</v>
      </c>
      <c r="F84" s="28" t="s">
        <v>75</v>
      </c>
      <c r="G84" s="28" t="s">
        <v>76</v>
      </c>
      <c r="I84" s="28" t="s">
        <v>71</v>
      </c>
      <c r="J84" s="29">
        <v>0.09</v>
      </c>
      <c r="K84" s="33">
        <f t="shared" ref="K84:K93" si="22">J84*$U$60</f>
        <v>0.00325301204819277</v>
      </c>
      <c r="L84" s="33">
        <f t="shared" ref="L81:L93" si="23">K84/2</f>
        <v>0.00162650602409639</v>
      </c>
      <c r="M84" s="34">
        <v>0</v>
      </c>
      <c r="N84" s="33">
        <f t="shared" ref="N81:N93" si="24">O84/2</f>
        <v>-0.00288461538461538</v>
      </c>
      <c r="O84" s="33">
        <f t="shared" ref="O84:O93" si="25">J84*$W$60</f>
        <v>-0.00576923076923077</v>
      </c>
    </row>
    <row r="85" s="26" customFormat="1" ht="28.5" spans="1:15">
      <c r="A85" s="28" t="s">
        <v>29</v>
      </c>
      <c r="B85" s="29">
        <v>0.1</v>
      </c>
      <c r="C85" s="28" t="s">
        <v>30</v>
      </c>
      <c r="D85" s="28" t="s">
        <v>31</v>
      </c>
      <c r="E85" s="28" t="s">
        <v>32</v>
      </c>
      <c r="F85" s="28" t="s">
        <v>33</v>
      </c>
      <c r="G85" s="28" t="s">
        <v>34</v>
      </c>
      <c r="I85" s="28" t="s">
        <v>29</v>
      </c>
      <c r="J85" s="29">
        <v>0.1</v>
      </c>
      <c r="K85" s="33">
        <f t="shared" si="22"/>
        <v>0.0036144578313253</v>
      </c>
      <c r="L85" s="33">
        <f t="shared" si="23"/>
        <v>0.00180722891566265</v>
      </c>
      <c r="M85" s="34">
        <v>0</v>
      </c>
      <c r="N85" s="33">
        <f t="shared" si="24"/>
        <v>-0.00320512820512821</v>
      </c>
      <c r="O85" s="33">
        <f t="shared" si="25"/>
        <v>-0.00641025641025641</v>
      </c>
    </row>
    <row r="86" s="26" customFormat="1" ht="65" customHeight="1" spans="1:15">
      <c r="A86" s="28" t="s">
        <v>79</v>
      </c>
      <c r="B86" s="29">
        <v>0.08</v>
      </c>
      <c r="C86" s="28" t="s">
        <v>80</v>
      </c>
      <c r="D86" s="28" t="s">
        <v>81</v>
      </c>
      <c r="E86" s="28" t="s">
        <v>82</v>
      </c>
      <c r="F86" s="28" t="s">
        <v>83</v>
      </c>
      <c r="G86" s="28" t="s">
        <v>84</v>
      </c>
      <c r="I86" s="28" t="s">
        <v>79</v>
      </c>
      <c r="J86" s="29">
        <v>0.08</v>
      </c>
      <c r="K86" s="33">
        <f t="shared" si="22"/>
        <v>0.00289156626506024</v>
      </c>
      <c r="L86" s="33">
        <f t="shared" si="23"/>
        <v>0.00144578313253012</v>
      </c>
      <c r="M86" s="34">
        <v>0</v>
      </c>
      <c r="N86" s="33">
        <f t="shared" si="24"/>
        <v>-0.00256410256410256</v>
      </c>
      <c r="O86" s="33">
        <f t="shared" si="25"/>
        <v>-0.00512820512820513</v>
      </c>
    </row>
    <row r="87" s="26" customFormat="1" ht="15.75" spans="1:15">
      <c r="A87" s="28" t="s">
        <v>86</v>
      </c>
      <c r="B87" s="29">
        <v>0.1</v>
      </c>
      <c r="C87" s="28" t="s">
        <v>87</v>
      </c>
      <c r="D87" s="28" t="s">
        <v>88</v>
      </c>
      <c r="E87" s="28" t="s">
        <v>89</v>
      </c>
      <c r="F87" s="28" t="s">
        <v>90</v>
      </c>
      <c r="G87" s="28" t="s">
        <v>91</v>
      </c>
      <c r="I87" s="28" t="s">
        <v>86</v>
      </c>
      <c r="J87" s="29">
        <v>0.1</v>
      </c>
      <c r="K87" s="33">
        <f t="shared" si="22"/>
        <v>0.0036144578313253</v>
      </c>
      <c r="L87" s="33">
        <f t="shared" si="23"/>
        <v>0.00180722891566265</v>
      </c>
      <c r="M87" s="34">
        <v>0</v>
      </c>
      <c r="N87" s="33">
        <f t="shared" si="24"/>
        <v>-0.00320512820512821</v>
      </c>
      <c r="O87" s="33">
        <f t="shared" si="25"/>
        <v>-0.00641025641025641</v>
      </c>
    </row>
    <row r="88" s="26" customFormat="1" ht="50" customHeight="1" spans="1:15">
      <c r="A88" s="28" t="s">
        <v>49</v>
      </c>
      <c r="B88" s="29">
        <v>0.07</v>
      </c>
      <c r="C88" s="28" t="s">
        <v>50</v>
      </c>
      <c r="D88" s="28" t="s">
        <v>51</v>
      </c>
      <c r="E88" s="28" t="s">
        <v>52</v>
      </c>
      <c r="F88" s="28" t="s">
        <v>53</v>
      </c>
      <c r="G88" s="28" t="s">
        <v>54</v>
      </c>
      <c r="I88" s="28" t="s">
        <v>49</v>
      </c>
      <c r="J88" s="29">
        <v>0.07</v>
      </c>
      <c r="K88" s="33">
        <f t="shared" si="22"/>
        <v>0.00253012048192771</v>
      </c>
      <c r="L88" s="33">
        <f t="shared" si="23"/>
        <v>0.00126506024096386</v>
      </c>
      <c r="M88" s="34">
        <v>0</v>
      </c>
      <c r="N88" s="33">
        <f t="shared" si="24"/>
        <v>-0.00224358974358974</v>
      </c>
      <c r="O88" s="33">
        <f t="shared" si="25"/>
        <v>-0.00448717948717949</v>
      </c>
    </row>
    <row r="89" s="26" customFormat="1" ht="28.5" spans="1:15">
      <c r="A89" s="28" t="s">
        <v>55</v>
      </c>
      <c r="B89" s="29">
        <v>0.08</v>
      </c>
      <c r="C89" s="28" t="s">
        <v>56</v>
      </c>
      <c r="D89" s="28" t="s">
        <v>57</v>
      </c>
      <c r="E89" s="28" t="s">
        <v>58</v>
      </c>
      <c r="F89" s="28" t="s">
        <v>59</v>
      </c>
      <c r="G89" s="28" t="s">
        <v>60</v>
      </c>
      <c r="I89" s="28" t="s">
        <v>55</v>
      </c>
      <c r="J89" s="29">
        <v>0.08</v>
      </c>
      <c r="K89" s="33">
        <f t="shared" si="22"/>
        <v>0.00289156626506024</v>
      </c>
      <c r="L89" s="33">
        <f t="shared" si="23"/>
        <v>0.00144578313253012</v>
      </c>
      <c r="M89" s="34">
        <v>0</v>
      </c>
      <c r="N89" s="33">
        <f t="shared" si="24"/>
        <v>-0.00256410256410256</v>
      </c>
      <c r="O89" s="33">
        <f t="shared" si="25"/>
        <v>-0.00512820512820513</v>
      </c>
    </row>
    <row r="90" customFormat="1" ht="42.75" spans="1:15">
      <c r="A90" s="28" t="s">
        <v>95</v>
      </c>
      <c r="B90" s="29">
        <v>0.08</v>
      </c>
      <c r="C90" s="28" t="s">
        <v>96</v>
      </c>
      <c r="D90" s="28" t="s">
        <v>97</v>
      </c>
      <c r="E90" s="28" t="s">
        <v>98</v>
      </c>
      <c r="F90" s="28" t="s">
        <v>99</v>
      </c>
      <c r="G90" s="28" t="s">
        <v>100</v>
      </c>
      <c r="I90" s="28" t="s">
        <v>95</v>
      </c>
      <c r="J90" s="29">
        <v>0.08</v>
      </c>
      <c r="K90" s="33">
        <f t="shared" si="22"/>
        <v>0.00289156626506024</v>
      </c>
      <c r="L90" s="33">
        <f t="shared" si="23"/>
        <v>0.00144578313253012</v>
      </c>
      <c r="M90" s="34">
        <v>0</v>
      </c>
      <c r="N90" s="33">
        <f t="shared" si="24"/>
        <v>-0.00256410256410256</v>
      </c>
      <c r="O90" s="33">
        <f t="shared" si="25"/>
        <v>-0.00512820512820513</v>
      </c>
    </row>
    <row r="91" customFormat="1" ht="28.5" spans="1:15">
      <c r="A91" s="28" t="s">
        <v>102</v>
      </c>
      <c r="B91" s="29">
        <v>0.15</v>
      </c>
      <c r="C91" s="29" t="s">
        <v>103</v>
      </c>
      <c r="D91" s="29" t="s">
        <v>104</v>
      </c>
      <c r="E91" s="29" t="s">
        <v>105</v>
      </c>
      <c r="F91" s="29" t="s">
        <v>18</v>
      </c>
      <c r="G91" s="29" t="s">
        <v>106</v>
      </c>
      <c r="I91" s="28" t="s">
        <v>102</v>
      </c>
      <c r="J91" s="29">
        <v>0.15</v>
      </c>
      <c r="K91" s="33">
        <f t="shared" si="22"/>
        <v>0.00542168674698795</v>
      </c>
      <c r="L91" s="33">
        <f t="shared" si="23"/>
        <v>0.00271084337349398</v>
      </c>
      <c r="M91" s="34">
        <v>0</v>
      </c>
      <c r="N91" s="33">
        <f t="shared" si="24"/>
        <v>-0.00480769230769231</v>
      </c>
      <c r="O91" s="33">
        <f t="shared" si="25"/>
        <v>-0.00961538461538461</v>
      </c>
    </row>
    <row r="92" customFormat="1" ht="15.75" spans="1:15">
      <c r="A92" s="28" t="s">
        <v>107</v>
      </c>
      <c r="B92" s="29">
        <v>0.11</v>
      </c>
      <c r="C92" s="29" t="s">
        <v>16</v>
      </c>
      <c r="D92" s="29" t="s">
        <v>17</v>
      </c>
      <c r="E92" s="29" t="s">
        <v>108</v>
      </c>
      <c r="F92" s="29" t="s">
        <v>109</v>
      </c>
      <c r="G92" s="29" t="s">
        <v>110</v>
      </c>
      <c r="I92" s="28" t="s">
        <v>107</v>
      </c>
      <c r="J92" s="29">
        <v>0.11</v>
      </c>
      <c r="K92" s="33">
        <f t="shared" si="22"/>
        <v>0.00397590361445783</v>
      </c>
      <c r="L92" s="33">
        <f t="shared" si="23"/>
        <v>0.00198795180722892</v>
      </c>
      <c r="M92" s="34">
        <v>0</v>
      </c>
      <c r="N92" s="33">
        <f t="shared" si="24"/>
        <v>-0.00352564102564103</v>
      </c>
      <c r="O92" s="33">
        <f t="shared" si="25"/>
        <v>-0.00705128205128205</v>
      </c>
    </row>
    <row r="93" customFormat="1" ht="40" customHeight="1" spans="1:15">
      <c r="A93" s="28" t="s">
        <v>111</v>
      </c>
      <c r="B93" s="29">
        <v>0.14</v>
      </c>
      <c r="C93" s="29" t="s">
        <v>112</v>
      </c>
      <c r="D93" s="29" t="s">
        <v>113</v>
      </c>
      <c r="E93" s="29" t="s">
        <v>19</v>
      </c>
      <c r="F93" s="29" t="s">
        <v>114</v>
      </c>
      <c r="G93" s="29" t="s">
        <v>115</v>
      </c>
      <c r="I93" s="28" t="s">
        <v>111</v>
      </c>
      <c r="J93" s="29">
        <v>0.14</v>
      </c>
      <c r="K93" s="33">
        <f t="shared" si="22"/>
        <v>0.00506024096385542</v>
      </c>
      <c r="L93" s="33">
        <f t="shared" si="23"/>
        <v>0.00253012048192771</v>
      </c>
      <c r="M93" s="34">
        <v>0</v>
      </c>
      <c r="N93" s="33">
        <f t="shared" si="24"/>
        <v>-0.00448717948717949</v>
      </c>
      <c r="O93" s="33">
        <f t="shared" si="25"/>
        <v>-0.00897435897435897</v>
      </c>
    </row>
    <row r="95" s="26" customFormat="1" spans="1:15">
      <c r="A95" s="45" t="s">
        <v>120</v>
      </c>
      <c r="B95" s="36"/>
      <c r="C95" s="36"/>
      <c r="D95" s="36"/>
      <c r="E95" s="36"/>
      <c r="F95" s="36"/>
      <c r="G95" s="37"/>
      <c r="I95" s="30" t="s">
        <v>121</v>
      </c>
      <c r="J95" s="27"/>
      <c r="K95" s="27"/>
      <c r="L95" s="27"/>
      <c r="M95" s="27"/>
      <c r="N95" s="27"/>
      <c r="O95" s="27"/>
    </row>
    <row r="96" s="26" customFormat="1" spans="1:15">
      <c r="A96" s="28" t="s">
        <v>7</v>
      </c>
      <c r="B96" s="28" t="s">
        <v>8</v>
      </c>
      <c r="C96" s="28" t="s">
        <v>9</v>
      </c>
      <c r="D96" s="28" t="s">
        <v>10</v>
      </c>
      <c r="E96" s="28" t="s">
        <v>11</v>
      </c>
      <c r="F96" s="28" t="s">
        <v>12</v>
      </c>
      <c r="G96" s="28" t="s">
        <v>13</v>
      </c>
      <c r="I96" s="28" t="s">
        <v>7</v>
      </c>
      <c r="J96" s="28" t="s">
        <v>8</v>
      </c>
      <c r="K96" s="28" t="s">
        <v>9</v>
      </c>
      <c r="L96" s="28" t="s">
        <v>10</v>
      </c>
      <c r="M96" s="28" t="s">
        <v>11</v>
      </c>
      <c r="N96" s="28" t="s">
        <v>12</v>
      </c>
      <c r="O96" s="28" t="s">
        <v>13</v>
      </c>
    </row>
    <row r="97" s="26" customFormat="1" ht="58" customHeight="1" spans="1:15">
      <c r="A97" s="28" t="s">
        <v>71</v>
      </c>
      <c r="B97" s="29">
        <v>0.09</v>
      </c>
      <c r="C97" s="28" t="s">
        <v>72</v>
      </c>
      <c r="D97" s="28" t="s">
        <v>73</v>
      </c>
      <c r="E97" s="28" t="s">
        <v>74</v>
      </c>
      <c r="F97" s="28" t="s">
        <v>75</v>
      </c>
      <c r="G97" s="28" t="s">
        <v>76</v>
      </c>
      <c r="I97" s="28" t="s">
        <v>71</v>
      </c>
      <c r="J97" s="29">
        <v>0.09</v>
      </c>
      <c r="K97" s="33">
        <f t="shared" ref="K97:K106" si="26">J97*$U$61</f>
        <v>0.00377245508982036</v>
      </c>
      <c r="L97" s="33">
        <f t="shared" ref="L94:L106" si="27">K97/2</f>
        <v>0.00188622754491018</v>
      </c>
      <c r="M97" s="34">
        <v>0</v>
      </c>
      <c r="N97" s="33">
        <f t="shared" ref="N94:N106" si="28">O97/2</f>
        <v>-0.00411764705882353</v>
      </c>
      <c r="O97" s="33">
        <f t="shared" ref="O97:O106" si="29">J97*$W$61</f>
        <v>-0.00823529411764706</v>
      </c>
    </row>
    <row r="98" s="26" customFormat="1" ht="28.5" spans="1:15">
      <c r="A98" s="28" t="s">
        <v>29</v>
      </c>
      <c r="B98" s="29">
        <v>0.1</v>
      </c>
      <c r="C98" s="28" t="s">
        <v>30</v>
      </c>
      <c r="D98" s="28" t="s">
        <v>31</v>
      </c>
      <c r="E98" s="28" t="s">
        <v>32</v>
      </c>
      <c r="F98" s="28" t="s">
        <v>33</v>
      </c>
      <c r="G98" s="28" t="s">
        <v>34</v>
      </c>
      <c r="I98" s="28" t="s">
        <v>29</v>
      </c>
      <c r="J98" s="29">
        <v>0.1</v>
      </c>
      <c r="K98" s="33">
        <f t="shared" si="26"/>
        <v>0.00419161676646707</v>
      </c>
      <c r="L98" s="33">
        <f t="shared" si="27"/>
        <v>0.00209580838323353</v>
      </c>
      <c r="M98" s="34">
        <v>0</v>
      </c>
      <c r="N98" s="33">
        <f t="shared" si="28"/>
        <v>-0.00457516339869281</v>
      </c>
      <c r="O98" s="33">
        <f t="shared" si="29"/>
        <v>-0.00915032679738562</v>
      </c>
    </row>
    <row r="99" s="26" customFormat="1" ht="61" customHeight="1" spans="1:15">
      <c r="A99" s="28" t="s">
        <v>79</v>
      </c>
      <c r="B99" s="29">
        <v>0.08</v>
      </c>
      <c r="C99" s="28" t="s">
        <v>80</v>
      </c>
      <c r="D99" s="28" t="s">
        <v>81</v>
      </c>
      <c r="E99" s="28" t="s">
        <v>82</v>
      </c>
      <c r="F99" s="28" t="s">
        <v>83</v>
      </c>
      <c r="G99" s="28" t="s">
        <v>84</v>
      </c>
      <c r="I99" s="28" t="s">
        <v>79</v>
      </c>
      <c r="J99" s="29">
        <v>0.08</v>
      </c>
      <c r="K99" s="33">
        <f t="shared" si="26"/>
        <v>0.00335329341317365</v>
      </c>
      <c r="L99" s="33">
        <f t="shared" si="27"/>
        <v>0.00167664670658683</v>
      </c>
      <c r="M99" s="34">
        <v>0</v>
      </c>
      <c r="N99" s="33">
        <f t="shared" si="28"/>
        <v>-0.00366013071895425</v>
      </c>
      <c r="O99" s="33">
        <f t="shared" si="29"/>
        <v>-0.0073202614379085</v>
      </c>
    </row>
    <row r="100" s="26" customFormat="1" ht="15.75" spans="1:15">
      <c r="A100" s="28" t="s">
        <v>86</v>
      </c>
      <c r="B100" s="29">
        <v>0.1</v>
      </c>
      <c r="C100" s="28" t="s">
        <v>87</v>
      </c>
      <c r="D100" s="28" t="s">
        <v>88</v>
      </c>
      <c r="E100" s="28" t="s">
        <v>89</v>
      </c>
      <c r="F100" s="28" t="s">
        <v>90</v>
      </c>
      <c r="G100" s="28" t="s">
        <v>91</v>
      </c>
      <c r="I100" s="28" t="s">
        <v>86</v>
      </c>
      <c r="J100" s="29">
        <v>0.1</v>
      </c>
      <c r="K100" s="33">
        <f t="shared" si="26"/>
        <v>0.00419161676646707</v>
      </c>
      <c r="L100" s="33">
        <f t="shared" si="27"/>
        <v>0.00209580838323353</v>
      </c>
      <c r="M100" s="34">
        <v>0</v>
      </c>
      <c r="N100" s="33">
        <f t="shared" si="28"/>
        <v>-0.00457516339869281</v>
      </c>
      <c r="O100" s="33">
        <f t="shared" si="29"/>
        <v>-0.00915032679738562</v>
      </c>
    </row>
    <row r="101" s="26" customFormat="1" ht="28.5" spans="1:15">
      <c r="A101" s="28" t="s">
        <v>49</v>
      </c>
      <c r="B101" s="29">
        <v>0.07</v>
      </c>
      <c r="C101" s="28" t="s">
        <v>50</v>
      </c>
      <c r="D101" s="28" t="s">
        <v>51</v>
      </c>
      <c r="E101" s="28" t="s">
        <v>52</v>
      </c>
      <c r="F101" s="28" t="s">
        <v>53</v>
      </c>
      <c r="G101" s="28" t="s">
        <v>54</v>
      </c>
      <c r="I101" s="28" t="s">
        <v>49</v>
      </c>
      <c r="J101" s="29">
        <v>0.07</v>
      </c>
      <c r="K101" s="33">
        <f t="shared" si="26"/>
        <v>0.00293413173652695</v>
      </c>
      <c r="L101" s="33">
        <f t="shared" si="27"/>
        <v>0.00146706586826347</v>
      </c>
      <c r="M101" s="34">
        <v>0</v>
      </c>
      <c r="N101" s="33">
        <f t="shared" si="28"/>
        <v>-0.00320261437908497</v>
      </c>
      <c r="O101" s="33">
        <f t="shared" si="29"/>
        <v>-0.00640522875816993</v>
      </c>
    </row>
    <row r="102" s="26" customFormat="1" ht="48" customHeight="1" spans="1:15">
      <c r="A102" s="28" t="s">
        <v>55</v>
      </c>
      <c r="B102" s="29">
        <v>0.08</v>
      </c>
      <c r="C102" s="28" t="s">
        <v>56</v>
      </c>
      <c r="D102" s="28" t="s">
        <v>57</v>
      </c>
      <c r="E102" s="28" t="s">
        <v>58</v>
      </c>
      <c r="F102" s="28" t="s">
        <v>59</v>
      </c>
      <c r="G102" s="28" t="s">
        <v>60</v>
      </c>
      <c r="I102" s="28" t="s">
        <v>55</v>
      </c>
      <c r="J102" s="29">
        <v>0.08</v>
      </c>
      <c r="K102" s="33">
        <f t="shared" si="26"/>
        <v>0.00335329341317365</v>
      </c>
      <c r="L102" s="33">
        <f t="shared" si="27"/>
        <v>0.00167664670658683</v>
      </c>
      <c r="M102" s="34">
        <v>0</v>
      </c>
      <c r="N102" s="33">
        <f t="shared" si="28"/>
        <v>-0.00366013071895425</v>
      </c>
      <c r="O102" s="33">
        <f t="shared" si="29"/>
        <v>-0.0073202614379085</v>
      </c>
    </row>
    <row r="103" s="26" customFormat="1" ht="28.5" spans="1:15">
      <c r="A103" s="28" t="s">
        <v>95</v>
      </c>
      <c r="B103" s="29">
        <v>0.08</v>
      </c>
      <c r="C103" s="28" t="s">
        <v>96</v>
      </c>
      <c r="D103" s="28" t="s">
        <v>97</v>
      </c>
      <c r="E103" s="28" t="s">
        <v>98</v>
      </c>
      <c r="F103" s="28" t="s">
        <v>99</v>
      </c>
      <c r="G103" s="28" t="s">
        <v>100</v>
      </c>
      <c r="I103" s="28" t="s">
        <v>95</v>
      </c>
      <c r="J103" s="29">
        <v>0.08</v>
      </c>
      <c r="K103" s="33">
        <f t="shared" si="26"/>
        <v>0.00335329341317365</v>
      </c>
      <c r="L103" s="33">
        <f t="shared" si="27"/>
        <v>0.00167664670658683</v>
      </c>
      <c r="M103" s="34">
        <v>0</v>
      </c>
      <c r="N103" s="33">
        <f t="shared" si="28"/>
        <v>-0.00366013071895425</v>
      </c>
      <c r="O103" s="33">
        <f t="shared" si="29"/>
        <v>-0.0073202614379085</v>
      </c>
    </row>
    <row r="104" s="26" customFormat="1" ht="28.5" spans="1:15">
      <c r="A104" s="28" t="s">
        <v>102</v>
      </c>
      <c r="B104" s="29">
        <v>0.15</v>
      </c>
      <c r="C104" s="29" t="s">
        <v>103</v>
      </c>
      <c r="D104" s="29" t="s">
        <v>104</v>
      </c>
      <c r="E104" s="29" t="s">
        <v>105</v>
      </c>
      <c r="F104" s="29" t="s">
        <v>18</v>
      </c>
      <c r="G104" s="29" t="s">
        <v>106</v>
      </c>
      <c r="I104" s="28" t="s">
        <v>102</v>
      </c>
      <c r="J104" s="29">
        <v>0.15</v>
      </c>
      <c r="K104" s="33">
        <f t="shared" si="26"/>
        <v>0.0062874251497006</v>
      </c>
      <c r="L104" s="33">
        <f t="shared" si="27"/>
        <v>0.0031437125748503</v>
      </c>
      <c r="M104" s="34">
        <v>0</v>
      </c>
      <c r="N104" s="33">
        <f t="shared" si="28"/>
        <v>-0.00686274509803921</v>
      </c>
      <c r="O104" s="33">
        <f t="shared" si="29"/>
        <v>-0.0137254901960784</v>
      </c>
    </row>
    <row r="105" s="26" customFormat="1" ht="15.75" spans="1:15">
      <c r="A105" s="28" t="s">
        <v>107</v>
      </c>
      <c r="B105" s="29">
        <v>0.11</v>
      </c>
      <c r="C105" s="29" t="s">
        <v>16</v>
      </c>
      <c r="D105" s="29" t="s">
        <v>17</v>
      </c>
      <c r="E105" s="29" t="s">
        <v>108</v>
      </c>
      <c r="F105" s="29" t="s">
        <v>109</v>
      </c>
      <c r="G105" s="29" t="s">
        <v>110</v>
      </c>
      <c r="I105" s="28" t="s">
        <v>107</v>
      </c>
      <c r="J105" s="29">
        <v>0.11</v>
      </c>
      <c r="K105" s="33">
        <f t="shared" si="26"/>
        <v>0.00461077844311377</v>
      </c>
      <c r="L105" s="33">
        <f t="shared" si="27"/>
        <v>0.00230538922155689</v>
      </c>
      <c r="M105" s="34">
        <v>0</v>
      </c>
      <c r="N105" s="33">
        <f t="shared" si="28"/>
        <v>-0.00503267973856209</v>
      </c>
      <c r="O105" s="33">
        <f t="shared" si="29"/>
        <v>-0.0100653594771242</v>
      </c>
    </row>
    <row r="106" s="26" customFormat="1" ht="46" customHeight="1" spans="1:15">
      <c r="A106" s="28" t="s">
        <v>111</v>
      </c>
      <c r="B106" s="29">
        <v>0.14</v>
      </c>
      <c r="C106" s="29" t="s">
        <v>112</v>
      </c>
      <c r="D106" s="29" t="s">
        <v>113</v>
      </c>
      <c r="E106" s="29" t="s">
        <v>19</v>
      </c>
      <c r="F106" s="29" t="s">
        <v>114</v>
      </c>
      <c r="G106" s="29" t="s">
        <v>115</v>
      </c>
      <c r="I106" s="28" t="s">
        <v>111</v>
      </c>
      <c r="J106" s="29">
        <v>0.14</v>
      </c>
      <c r="K106" s="33">
        <f t="shared" si="26"/>
        <v>0.00586826347305389</v>
      </c>
      <c r="L106" s="33">
        <f t="shared" si="27"/>
        <v>0.00293413173652695</v>
      </c>
      <c r="M106" s="34">
        <v>0</v>
      </c>
      <c r="N106" s="33">
        <f t="shared" si="28"/>
        <v>-0.00640522875816993</v>
      </c>
      <c r="O106" s="33">
        <f t="shared" si="29"/>
        <v>-0.0128104575163399</v>
      </c>
    </row>
    <row r="107" s="26" customFormat="1" ht="15.75" spans="1:15">
      <c r="A107" s="31"/>
      <c r="B107" s="32"/>
      <c r="C107" s="31"/>
      <c r="D107" s="31"/>
      <c r="E107" s="31"/>
      <c r="F107" s="31"/>
      <c r="G107" s="31"/>
      <c r="I107" s="31"/>
      <c r="J107" s="32"/>
      <c r="K107" s="40"/>
      <c r="L107" s="40"/>
      <c r="M107" s="40"/>
      <c r="N107" s="40"/>
      <c r="O107" s="40"/>
    </row>
    <row r="108" s="26" customFormat="1" spans="1:15">
      <c r="A108" s="45" t="s">
        <v>122</v>
      </c>
      <c r="B108" s="36"/>
      <c r="C108" s="36"/>
      <c r="D108" s="36"/>
      <c r="E108" s="36"/>
      <c r="F108" s="36"/>
      <c r="G108" s="37"/>
      <c r="I108" s="30" t="s">
        <v>123</v>
      </c>
      <c r="J108" s="27"/>
      <c r="K108" s="27"/>
      <c r="L108" s="27"/>
      <c r="M108" s="27"/>
      <c r="N108" s="27"/>
      <c r="O108" s="27"/>
    </row>
    <row r="109" s="26" customFormat="1" spans="1:15">
      <c r="A109" s="28" t="s">
        <v>7</v>
      </c>
      <c r="B109" s="28" t="s">
        <v>8</v>
      </c>
      <c r="C109" s="28" t="s">
        <v>9</v>
      </c>
      <c r="D109" s="28" t="s">
        <v>10</v>
      </c>
      <c r="E109" s="28" t="s">
        <v>11</v>
      </c>
      <c r="F109" s="28" t="s">
        <v>12</v>
      </c>
      <c r="G109" s="28" t="s">
        <v>13</v>
      </c>
      <c r="I109" s="28" t="s">
        <v>7</v>
      </c>
      <c r="J109" s="28" t="s">
        <v>8</v>
      </c>
      <c r="K109" s="28" t="s">
        <v>9</v>
      </c>
      <c r="L109" s="28" t="s">
        <v>10</v>
      </c>
      <c r="M109" s="28" t="s">
        <v>11</v>
      </c>
      <c r="N109" s="28" t="s">
        <v>12</v>
      </c>
      <c r="O109" s="28" t="s">
        <v>13</v>
      </c>
    </row>
    <row r="110" s="26" customFormat="1" ht="57" customHeight="1" spans="1:15">
      <c r="A110" s="28" t="s">
        <v>71</v>
      </c>
      <c r="B110" s="29">
        <v>0.09</v>
      </c>
      <c r="C110" s="28" t="s">
        <v>72</v>
      </c>
      <c r="D110" s="28" t="s">
        <v>73</v>
      </c>
      <c r="E110" s="28" t="s">
        <v>74</v>
      </c>
      <c r="F110" s="28" t="s">
        <v>75</v>
      </c>
      <c r="G110" s="28" t="s">
        <v>76</v>
      </c>
      <c r="I110" s="28" t="s">
        <v>71</v>
      </c>
      <c r="J110" s="29">
        <v>0.09</v>
      </c>
      <c r="K110" s="33">
        <f t="shared" ref="K110:K119" si="30">J110*$U$62</f>
        <v>0.00109756097560976</v>
      </c>
      <c r="L110" s="33">
        <f t="shared" ref="L107:L119" si="31">K110/2</f>
        <v>0.000548780487804878</v>
      </c>
      <c r="M110" s="34">
        <v>0</v>
      </c>
      <c r="N110" s="33">
        <f t="shared" ref="N107:N119" si="32">O110/2</f>
        <v>-0.000838509316770186</v>
      </c>
      <c r="O110" s="33">
        <f t="shared" ref="O110:O119" si="33">J110*$W$62</f>
        <v>-0.00167701863354037</v>
      </c>
    </row>
    <row r="111" s="26" customFormat="1" ht="28.5" spans="1:15">
      <c r="A111" s="28" t="s">
        <v>29</v>
      </c>
      <c r="B111" s="29">
        <v>0.1</v>
      </c>
      <c r="C111" s="28" t="s">
        <v>30</v>
      </c>
      <c r="D111" s="28" t="s">
        <v>31</v>
      </c>
      <c r="E111" s="28" t="s">
        <v>32</v>
      </c>
      <c r="F111" s="28" t="s">
        <v>33</v>
      </c>
      <c r="G111" s="28" t="s">
        <v>34</v>
      </c>
      <c r="I111" s="28" t="s">
        <v>29</v>
      </c>
      <c r="J111" s="29">
        <v>0.1</v>
      </c>
      <c r="K111" s="33">
        <f t="shared" si="30"/>
        <v>0.00121951219512195</v>
      </c>
      <c r="L111" s="33">
        <f t="shared" si="31"/>
        <v>0.000609756097560976</v>
      </c>
      <c r="M111" s="34">
        <v>0</v>
      </c>
      <c r="N111" s="33">
        <f t="shared" si="32"/>
        <v>-0.00093167701863354</v>
      </c>
      <c r="O111" s="33">
        <f t="shared" si="33"/>
        <v>-0.00186335403726708</v>
      </c>
    </row>
    <row r="112" s="26" customFormat="1" ht="57" customHeight="1" spans="1:15">
      <c r="A112" s="28" t="s">
        <v>79</v>
      </c>
      <c r="B112" s="29">
        <v>0.08</v>
      </c>
      <c r="C112" s="28" t="s">
        <v>80</v>
      </c>
      <c r="D112" s="28" t="s">
        <v>81</v>
      </c>
      <c r="E112" s="28" t="s">
        <v>82</v>
      </c>
      <c r="F112" s="28" t="s">
        <v>83</v>
      </c>
      <c r="G112" s="28" t="s">
        <v>84</v>
      </c>
      <c r="I112" s="28" t="s">
        <v>79</v>
      </c>
      <c r="J112" s="29">
        <v>0.08</v>
      </c>
      <c r="K112" s="33">
        <f t="shared" si="30"/>
        <v>0.000975609756097561</v>
      </c>
      <c r="L112" s="33">
        <f t="shared" si="31"/>
        <v>0.000487804878048781</v>
      </c>
      <c r="M112" s="34">
        <v>0</v>
      </c>
      <c r="N112" s="33">
        <f t="shared" si="32"/>
        <v>-0.000745341614906832</v>
      </c>
      <c r="O112" s="33">
        <f t="shared" si="33"/>
        <v>-0.00149068322981366</v>
      </c>
    </row>
    <row r="113" s="26" customFormat="1" ht="15.75" spans="1:15">
      <c r="A113" s="28" t="s">
        <v>86</v>
      </c>
      <c r="B113" s="29">
        <v>0.1</v>
      </c>
      <c r="C113" s="28" t="s">
        <v>87</v>
      </c>
      <c r="D113" s="28" t="s">
        <v>88</v>
      </c>
      <c r="E113" s="28" t="s">
        <v>89</v>
      </c>
      <c r="F113" s="28" t="s">
        <v>90</v>
      </c>
      <c r="G113" s="28" t="s">
        <v>91</v>
      </c>
      <c r="I113" s="28" t="s">
        <v>86</v>
      </c>
      <c r="J113" s="29">
        <v>0.1</v>
      </c>
      <c r="K113" s="33">
        <f t="shared" si="30"/>
        <v>0.00121951219512195</v>
      </c>
      <c r="L113" s="33">
        <f t="shared" si="31"/>
        <v>0.000609756097560976</v>
      </c>
      <c r="M113" s="34">
        <v>0</v>
      </c>
      <c r="N113" s="33">
        <f t="shared" si="32"/>
        <v>-0.00093167701863354</v>
      </c>
      <c r="O113" s="33">
        <f t="shared" si="33"/>
        <v>-0.00186335403726708</v>
      </c>
    </row>
    <row r="114" s="26" customFormat="1" ht="47" customHeight="1" spans="1:15">
      <c r="A114" s="28" t="s">
        <v>49</v>
      </c>
      <c r="B114" s="29">
        <v>0.07</v>
      </c>
      <c r="C114" s="28" t="s">
        <v>50</v>
      </c>
      <c r="D114" s="28" t="s">
        <v>51</v>
      </c>
      <c r="E114" s="28" t="s">
        <v>52</v>
      </c>
      <c r="F114" s="28" t="s">
        <v>53</v>
      </c>
      <c r="G114" s="28" t="s">
        <v>54</v>
      </c>
      <c r="I114" s="28" t="s">
        <v>49</v>
      </c>
      <c r="J114" s="29">
        <v>0.07</v>
      </c>
      <c r="K114" s="33">
        <f t="shared" si="30"/>
        <v>0.000853658536585366</v>
      </c>
      <c r="L114" s="33">
        <f t="shared" si="31"/>
        <v>0.000426829268292683</v>
      </c>
      <c r="M114" s="34">
        <v>0</v>
      </c>
      <c r="N114" s="33">
        <f t="shared" si="32"/>
        <v>-0.000652173913043478</v>
      </c>
      <c r="O114" s="33">
        <f t="shared" si="33"/>
        <v>-0.00130434782608696</v>
      </c>
    </row>
    <row r="115" s="26" customFormat="1" ht="28.5" spans="1:15">
      <c r="A115" s="28" t="s">
        <v>55</v>
      </c>
      <c r="B115" s="29">
        <v>0.08</v>
      </c>
      <c r="C115" s="28" t="s">
        <v>56</v>
      </c>
      <c r="D115" s="28" t="s">
        <v>57</v>
      </c>
      <c r="E115" s="28" t="s">
        <v>58</v>
      </c>
      <c r="F115" s="28" t="s">
        <v>59</v>
      </c>
      <c r="G115" s="28" t="s">
        <v>60</v>
      </c>
      <c r="I115" s="28" t="s">
        <v>55</v>
      </c>
      <c r="J115" s="29">
        <v>0.08</v>
      </c>
      <c r="K115" s="33">
        <f t="shared" si="30"/>
        <v>0.000975609756097561</v>
      </c>
      <c r="L115" s="33">
        <f t="shared" si="31"/>
        <v>0.000487804878048781</v>
      </c>
      <c r="M115" s="34">
        <v>0</v>
      </c>
      <c r="N115" s="33">
        <f t="shared" si="32"/>
        <v>-0.000745341614906832</v>
      </c>
      <c r="O115" s="33">
        <f t="shared" si="33"/>
        <v>-0.00149068322981366</v>
      </c>
    </row>
    <row r="116" s="26" customFormat="1" ht="42.75" spans="1:15">
      <c r="A116" s="28" t="s">
        <v>95</v>
      </c>
      <c r="B116" s="29">
        <v>0.08</v>
      </c>
      <c r="C116" s="28" t="s">
        <v>96</v>
      </c>
      <c r="D116" s="28" t="s">
        <v>97</v>
      </c>
      <c r="E116" s="28" t="s">
        <v>98</v>
      </c>
      <c r="F116" s="28" t="s">
        <v>99</v>
      </c>
      <c r="G116" s="28" t="s">
        <v>100</v>
      </c>
      <c r="I116" s="28" t="s">
        <v>95</v>
      </c>
      <c r="J116" s="29">
        <v>0.08</v>
      </c>
      <c r="K116" s="33">
        <f t="shared" si="30"/>
        <v>0.000975609756097561</v>
      </c>
      <c r="L116" s="33">
        <f t="shared" si="31"/>
        <v>0.000487804878048781</v>
      </c>
      <c r="M116" s="34">
        <v>0</v>
      </c>
      <c r="N116" s="33">
        <f t="shared" si="32"/>
        <v>-0.000745341614906832</v>
      </c>
      <c r="O116" s="33">
        <f t="shared" si="33"/>
        <v>-0.00149068322981366</v>
      </c>
    </row>
    <row r="117" s="26" customFormat="1" ht="28.5" spans="1:15">
      <c r="A117" s="28" t="s">
        <v>102</v>
      </c>
      <c r="B117" s="29">
        <v>0.15</v>
      </c>
      <c r="C117" s="29" t="s">
        <v>103</v>
      </c>
      <c r="D117" s="29" t="s">
        <v>104</v>
      </c>
      <c r="E117" s="29" t="s">
        <v>105</v>
      </c>
      <c r="F117" s="29" t="s">
        <v>18</v>
      </c>
      <c r="G117" s="29" t="s">
        <v>106</v>
      </c>
      <c r="I117" s="28" t="s">
        <v>102</v>
      </c>
      <c r="J117" s="29">
        <v>0.15</v>
      </c>
      <c r="K117" s="33">
        <f t="shared" si="30"/>
        <v>0.00182926829268293</v>
      </c>
      <c r="L117" s="33">
        <f t="shared" si="31"/>
        <v>0.000914634146341463</v>
      </c>
      <c r="M117" s="34">
        <v>0</v>
      </c>
      <c r="N117" s="33">
        <f t="shared" si="32"/>
        <v>-0.00139751552795031</v>
      </c>
      <c r="O117" s="33">
        <f t="shared" si="33"/>
        <v>-0.00279503105590062</v>
      </c>
    </row>
    <row r="118" s="26" customFormat="1" ht="15.75" spans="1:15">
      <c r="A118" s="28" t="s">
        <v>107</v>
      </c>
      <c r="B118" s="29">
        <v>0.11</v>
      </c>
      <c r="C118" s="29" t="s">
        <v>16</v>
      </c>
      <c r="D118" s="29" t="s">
        <v>17</v>
      </c>
      <c r="E118" s="29" t="s">
        <v>108</v>
      </c>
      <c r="F118" s="29" t="s">
        <v>109</v>
      </c>
      <c r="G118" s="29" t="s">
        <v>110</v>
      </c>
      <c r="I118" s="28" t="s">
        <v>107</v>
      </c>
      <c r="J118" s="29">
        <v>0.11</v>
      </c>
      <c r="K118" s="33">
        <f t="shared" si="30"/>
        <v>0.00134146341463415</v>
      </c>
      <c r="L118" s="33">
        <f t="shared" si="31"/>
        <v>0.000670731707317073</v>
      </c>
      <c r="M118" s="34">
        <v>0</v>
      </c>
      <c r="N118" s="33">
        <f t="shared" si="32"/>
        <v>-0.00102484472049689</v>
      </c>
      <c r="O118" s="33">
        <f t="shared" si="33"/>
        <v>-0.00204968944099379</v>
      </c>
    </row>
    <row r="119" s="26" customFormat="1" ht="43" customHeight="1" spans="1:15">
      <c r="A119" s="28" t="s">
        <v>111</v>
      </c>
      <c r="B119" s="29">
        <v>0.14</v>
      </c>
      <c r="C119" s="29" t="s">
        <v>112</v>
      </c>
      <c r="D119" s="29" t="s">
        <v>113</v>
      </c>
      <c r="E119" s="29" t="s">
        <v>19</v>
      </c>
      <c r="F119" s="29" t="s">
        <v>114</v>
      </c>
      <c r="G119" s="29" t="s">
        <v>115</v>
      </c>
      <c r="I119" s="28" t="s">
        <v>111</v>
      </c>
      <c r="J119" s="29">
        <v>0.14</v>
      </c>
      <c r="K119" s="33">
        <f t="shared" si="30"/>
        <v>0.00170731707317073</v>
      </c>
      <c r="L119" s="33">
        <f t="shared" si="31"/>
        <v>0.000853658536585366</v>
      </c>
      <c r="M119" s="34">
        <v>0</v>
      </c>
      <c r="N119" s="33">
        <f t="shared" si="32"/>
        <v>-0.00130434782608696</v>
      </c>
      <c r="O119" s="33">
        <f t="shared" si="33"/>
        <v>-0.00260869565217391</v>
      </c>
    </row>
    <row r="120" s="26" customFormat="1" ht="15.75" spans="1:15">
      <c r="A120" s="31"/>
      <c r="B120" s="32"/>
      <c r="C120" s="31"/>
      <c r="D120" s="31"/>
      <c r="E120" s="31"/>
      <c r="F120" s="31"/>
      <c r="G120" s="31"/>
      <c r="I120" s="31"/>
      <c r="J120" s="32"/>
      <c r="K120" s="40"/>
      <c r="L120" s="40"/>
      <c r="M120" s="40"/>
      <c r="N120" s="40"/>
      <c r="O120" s="40"/>
    </row>
    <row r="121" s="26" customFormat="1" spans="1:15">
      <c r="A121" s="45" t="s">
        <v>124</v>
      </c>
      <c r="B121" s="36"/>
      <c r="C121" s="36"/>
      <c r="D121" s="36"/>
      <c r="E121" s="36"/>
      <c r="F121" s="36"/>
      <c r="G121" s="37"/>
      <c r="I121" s="30" t="s">
        <v>125</v>
      </c>
      <c r="J121" s="27"/>
      <c r="K121" s="27"/>
      <c r="L121" s="27"/>
      <c r="M121" s="27"/>
      <c r="N121" s="27"/>
      <c r="O121" s="27"/>
    </row>
    <row r="122" s="26" customFormat="1" spans="1:15">
      <c r="A122" s="28" t="s">
        <v>7</v>
      </c>
      <c r="B122" s="28" t="s">
        <v>8</v>
      </c>
      <c r="C122" s="28" t="s">
        <v>9</v>
      </c>
      <c r="D122" s="28" t="s">
        <v>10</v>
      </c>
      <c r="E122" s="28" t="s">
        <v>11</v>
      </c>
      <c r="F122" s="28" t="s">
        <v>12</v>
      </c>
      <c r="G122" s="28" t="s">
        <v>13</v>
      </c>
      <c r="I122" s="28" t="s">
        <v>7</v>
      </c>
      <c r="J122" s="28" t="s">
        <v>8</v>
      </c>
      <c r="K122" s="28" t="s">
        <v>9</v>
      </c>
      <c r="L122" s="28" t="s">
        <v>10</v>
      </c>
      <c r="M122" s="28" t="s">
        <v>11</v>
      </c>
      <c r="N122" s="28" t="s">
        <v>12</v>
      </c>
      <c r="O122" s="28" t="s">
        <v>13</v>
      </c>
    </row>
    <row r="123" s="26" customFormat="1" ht="57" customHeight="1" spans="1:15">
      <c r="A123" s="28" t="s">
        <v>71</v>
      </c>
      <c r="B123" s="29">
        <v>0.09</v>
      </c>
      <c r="C123" s="28" t="s">
        <v>72</v>
      </c>
      <c r="D123" s="28" t="s">
        <v>73</v>
      </c>
      <c r="E123" s="28" t="s">
        <v>74</v>
      </c>
      <c r="F123" s="28" t="s">
        <v>75</v>
      </c>
      <c r="G123" s="28" t="s">
        <v>76</v>
      </c>
      <c r="I123" s="28" t="s">
        <v>71</v>
      </c>
      <c r="J123" s="29">
        <v>0.09</v>
      </c>
      <c r="K123" s="33">
        <f t="shared" ref="K123:K132" si="34">J123*$U$63</f>
        <v>0.00696428571428571</v>
      </c>
      <c r="L123" s="33">
        <f t="shared" ref="L120:L132" si="35">K123/2</f>
        <v>0.00348214285714286</v>
      </c>
      <c r="M123" s="34">
        <v>0</v>
      </c>
      <c r="N123" s="33">
        <f t="shared" ref="N120:N132" si="36">O123/2</f>
        <v>-0.00315286624203822</v>
      </c>
      <c r="O123" s="33">
        <f t="shared" ref="O123:O132" si="37">J123*$W$63</f>
        <v>-0.00630573248407643</v>
      </c>
    </row>
    <row r="124" s="26" customFormat="1" ht="28.5" spans="1:15">
      <c r="A124" s="28" t="s">
        <v>29</v>
      </c>
      <c r="B124" s="29">
        <v>0.1</v>
      </c>
      <c r="C124" s="28" t="s">
        <v>30</v>
      </c>
      <c r="D124" s="28" t="s">
        <v>31</v>
      </c>
      <c r="E124" s="28" t="s">
        <v>32</v>
      </c>
      <c r="F124" s="28" t="s">
        <v>33</v>
      </c>
      <c r="G124" s="28" t="s">
        <v>34</v>
      </c>
      <c r="I124" s="28" t="s">
        <v>29</v>
      </c>
      <c r="J124" s="29">
        <v>0.1</v>
      </c>
      <c r="K124" s="33">
        <f t="shared" si="34"/>
        <v>0.00773809523809524</v>
      </c>
      <c r="L124" s="33">
        <f t="shared" si="35"/>
        <v>0.00386904761904762</v>
      </c>
      <c r="M124" s="34">
        <v>0</v>
      </c>
      <c r="N124" s="33">
        <f t="shared" si="36"/>
        <v>-0.0035031847133758</v>
      </c>
      <c r="O124" s="33">
        <f t="shared" si="37"/>
        <v>-0.00700636942675159</v>
      </c>
    </row>
    <row r="125" s="26" customFormat="1" ht="60" customHeight="1" spans="1:15">
      <c r="A125" s="28" t="s">
        <v>79</v>
      </c>
      <c r="B125" s="29">
        <v>0.08</v>
      </c>
      <c r="C125" s="28" t="s">
        <v>80</v>
      </c>
      <c r="D125" s="28" t="s">
        <v>81</v>
      </c>
      <c r="E125" s="28" t="s">
        <v>82</v>
      </c>
      <c r="F125" s="28" t="s">
        <v>83</v>
      </c>
      <c r="G125" s="28" t="s">
        <v>84</v>
      </c>
      <c r="I125" s="28" t="s">
        <v>79</v>
      </c>
      <c r="J125" s="29">
        <v>0.08</v>
      </c>
      <c r="K125" s="33">
        <f t="shared" si="34"/>
        <v>0.00619047619047619</v>
      </c>
      <c r="L125" s="33">
        <f t="shared" si="35"/>
        <v>0.0030952380952381</v>
      </c>
      <c r="M125" s="34">
        <v>0</v>
      </c>
      <c r="N125" s="33">
        <f t="shared" si="36"/>
        <v>-0.00280254777070064</v>
      </c>
      <c r="O125" s="33">
        <f t="shared" si="37"/>
        <v>-0.00560509554140127</v>
      </c>
    </row>
    <row r="126" s="26" customFormat="1" ht="15.75" spans="1:15">
      <c r="A126" s="28" t="s">
        <v>86</v>
      </c>
      <c r="B126" s="29">
        <v>0.1</v>
      </c>
      <c r="C126" s="28" t="s">
        <v>87</v>
      </c>
      <c r="D126" s="28" t="s">
        <v>88</v>
      </c>
      <c r="E126" s="28" t="s">
        <v>89</v>
      </c>
      <c r="F126" s="28" t="s">
        <v>90</v>
      </c>
      <c r="G126" s="28" t="s">
        <v>91</v>
      </c>
      <c r="I126" s="28" t="s">
        <v>86</v>
      </c>
      <c r="J126" s="29">
        <v>0.1</v>
      </c>
      <c r="K126" s="33">
        <f t="shared" si="34"/>
        <v>0.00773809523809524</v>
      </c>
      <c r="L126" s="33">
        <f t="shared" si="35"/>
        <v>0.00386904761904762</v>
      </c>
      <c r="M126" s="34">
        <v>0</v>
      </c>
      <c r="N126" s="33">
        <f t="shared" si="36"/>
        <v>-0.0035031847133758</v>
      </c>
      <c r="O126" s="33">
        <f t="shared" si="37"/>
        <v>-0.00700636942675159</v>
      </c>
    </row>
    <row r="127" s="26" customFormat="1" ht="28.5" spans="1:15">
      <c r="A127" s="28" t="s">
        <v>49</v>
      </c>
      <c r="B127" s="29">
        <v>0.07</v>
      </c>
      <c r="C127" s="28" t="s">
        <v>50</v>
      </c>
      <c r="D127" s="28" t="s">
        <v>51</v>
      </c>
      <c r="E127" s="28" t="s">
        <v>52</v>
      </c>
      <c r="F127" s="28" t="s">
        <v>53</v>
      </c>
      <c r="G127" s="28" t="s">
        <v>54</v>
      </c>
      <c r="I127" s="28" t="s">
        <v>49</v>
      </c>
      <c r="J127" s="29">
        <v>0.07</v>
      </c>
      <c r="K127" s="33">
        <f t="shared" si="34"/>
        <v>0.00541666666666667</v>
      </c>
      <c r="L127" s="33">
        <f t="shared" si="35"/>
        <v>0.00270833333333333</v>
      </c>
      <c r="M127" s="34">
        <v>0</v>
      </c>
      <c r="N127" s="33">
        <f t="shared" si="36"/>
        <v>-0.00245222929936306</v>
      </c>
      <c r="O127" s="33">
        <f t="shared" si="37"/>
        <v>-0.00490445859872612</v>
      </c>
    </row>
    <row r="128" s="26" customFormat="1" ht="47" customHeight="1" spans="1:15">
      <c r="A128" s="28" t="s">
        <v>55</v>
      </c>
      <c r="B128" s="29">
        <v>0.08</v>
      </c>
      <c r="C128" s="28" t="s">
        <v>56</v>
      </c>
      <c r="D128" s="28" t="s">
        <v>57</v>
      </c>
      <c r="E128" s="28" t="s">
        <v>58</v>
      </c>
      <c r="F128" s="28" t="s">
        <v>59</v>
      </c>
      <c r="G128" s="28" t="s">
        <v>60</v>
      </c>
      <c r="I128" s="28" t="s">
        <v>55</v>
      </c>
      <c r="J128" s="29">
        <v>0.08</v>
      </c>
      <c r="K128" s="33">
        <f t="shared" si="34"/>
        <v>0.00619047619047619</v>
      </c>
      <c r="L128" s="33">
        <f t="shared" si="35"/>
        <v>0.0030952380952381</v>
      </c>
      <c r="M128" s="34">
        <v>0</v>
      </c>
      <c r="N128" s="33">
        <f t="shared" si="36"/>
        <v>-0.00280254777070064</v>
      </c>
      <c r="O128" s="33">
        <f t="shared" si="37"/>
        <v>-0.00560509554140127</v>
      </c>
    </row>
    <row r="129" s="26" customFormat="1" ht="28.5" spans="1:15">
      <c r="A129" s="28" t="s">
        <v>95</v>
      </c>
      <c r="B129" s="29">
        <v>0.08</v>
      </c>
      <c r="C129" s="28" t="s">
        <v>96</v>
      </c>
      <c r="D129" s="28" t="s">
        <v>97</v>
      </c>
      <c r="E129" s="28" t="s">
        <v>98</v>
      </c>
      <c r="F129" s="28" t="s">
        <v>99</v>
      </c>
      <c r="G129" s="28" t="s">
        <v>100</v>
      </c>
      <c r="I129" s="28" t="s">
        <v>95</v>
      </c>
      <c r="J129" s="29">
        <v>0.08</v>
      </c>
      <c r="K129" s="33">
        <f t="shared" si="34"/>
        <v>0.00619047619047619</v>
      </c>
      <c r="L129" s="33">
        <f t="shared" si="35"/>
        <v>0.0030952380952381</v>
      </c>
      <c r="M129" s="34">
        <v>0</v>
      </c>
      <c r="N129" s="33">
        <f t="shared" si="36"/>
        <v>-0.00280254777070064</v>
      </c>
      <c r="O129" s="33">
        <f t="shared" si="37"/>
        <v>-0.00560509554140127</v>
      </c>
    </row>
    <row r="130" s="26" customFormat="1" ht="28.5" spans="1:15">
      <c r="A130" s="28" t="s">
        <v>102</v>
      </c>
      <c r="B130" s="29">
        <v>0.15</v>
      </c>
      <c r="C130" s="29" t="s">
        <v>103</v>
      </c>
      <c r="D130" s="29" t="s">
        <v>104</v>
      </c>
      <c r="E130" s="29" t="s">
        <v>105</v>
      </c>
      <c r="F130" s="29" t="s">
        <v>18</v>
      </c>
      <c r="G130" s="29" t="s">
        <v>106</v>
      </c>
      <c r="I130" s="28" t="s">
        <v>102</v>
      </c>
      <c r="J130" s="29">
        <v>0.15</v>
      </c>
      <c r="K130" s="33">
        <f t="shared" si="34"/>
        <v>0.0116071428571429</v>
      </c>
      <c r="L130" s="33">
        <f t="shared" si="35"/>
        <v>0.00580357142857143</v>
      </c>
      <c r="M130" s="34">
        <v>0</v>
      </c>
      <c r="N130" s="33">
        <f t="shared" si="36"/>
        <v>-0.00525477707006369</v>
      </c>
      <c r="O130" s="33">
        <f t="shared" si="37"/>
        <v>-0.0105095541401274</v>
      </c>
    </row>
    <row r="131" s="26" customFormat="1" ht="15.75" spans="1:15">
      <c r="A131" s="28" t="s">
        <v>107</v>
      </c>
      <c r="B131" s="29">
        <v>0.11</v>
      </c>
      <c r="C131" s="29" t="s">
        <v>16</v>
      </c>
      <c r="D131" s="29" t="s">
        <v>17</v>
      </c>
      <c r="E131" s="29" t="s">
        <v>108</v>
      </c>
      <c r="F131" s="29" t="s">
        <v>109</v>
      </c>
      <c r="G131" s="29" t="s">
        <v>110</v>
      </c>
      <c r="I131" s="28" t="s">
        <v>107</v>
      </c>
      <c r="J131" s="29">
        <v>0.11</v>
      </c>
      <c r="K131" s="33">
        <f t="shared" si="34"/>
        <v>0.00851190476190476</v>
      </c>
      <c r="L131" s="33">
        <f t="shared" si="35"/>
        <v>0.00425595238095238</v>
      </c>
      <c r="M131" s="34">
        <v>0</v>
      </c>
      <c r="N131" s="33">
        <f t="shared" si="36"/>
        <v>-0.00385350318471338</v>
      </c>
      <c r="O131" s="33">
        <f t="shared" si="37"/>
        <v>-0.00770700636942675</v>
      </c>
    </row>
    <row r="132" s="26" customFormat="1" ht="43" customHeight="1" spans="1:15">
      <c r="A132" s="28" t="s">
        <v>111</v>
      </c>
      <c r="B132" s="29">
        <v>0.14</v>
      </c>
      <c r="C132" s="29" t="s">
        <v>112</v>
      </c>
      <c r="D132" s="29" t="s">
        <v>113</v>
      </c>
      <c r="E132" s="29" t="s">
        <v>19</v>
      </c>
      <c r="F132" s="29" t="s">
        <v>114</v>
      </c>
      <c r="G132" s="29" t="s">
        <v>115</v>
      </c>
      <c r="I132" s="28" t="s">
        <v>111</v>
      </c>
      <c r="J132" s="29">
        <v>0.14</v>
      </c>
      <c r="K132" s="33">
        <f t="shared" si="34"/>
        <v>0.0108333333333333</v>
      </c>
      <c r="L132" s="33">
        <f t="shared" si="35"/>
        <v>0.00541666666666667</v>
      </c>
      <c r="M132" s="34">
        <v>0</v>
      </c>
      <c r="N132" s="33">
        <f t="shared" si="36"/>
        <v>-0.00490445859872612</v>
      </c>
      <c r="O132" s="33">
        <f t="shared" si="37"/>
        <v>-0.00980891719745223</v>
      </c>
    </row>
    <row r="133" s="26" customFormat="1" ht="15.75" spans="1:15">
      <c r="A133" s="31"/>
      <c r="B133" s="32"/>
      <c r="C133" s="31"/>
      <c r="D133" s="31"/>
      <c r="E133" s="31"/>
      <c r="F133" s="31"/>
      <c r="G133" s="31"/>
      <c r="I133" s="31"/>
      <c r="J133" s="32"/>
      <c r="K133" s="40"/>
      <c r="L133" s="40"/>
      <c r="M133" s="40"/>
      <c r="N133" s="40"/>
      <c r="O133" s="40"/>
    </row>
    <row r="134" s="26" customFormat="1" spans="1:15">
      <c r="A134" s="45" t="s">
        <v>126</v>
      </c>
      <c r="B134" s="36"/>
      <c r="C134" s="36"/>
      <c r="D134" s="36"/>
      <c r="E134" s="36"/>
      <c r="F134" s="36"/>
      <c r="G134" s="37"/>
      <c r="I134" s="30" t="s">
        <v>127</v>
      </c>
      <c r="J134" s="27"/>
      <c r="K134" s="27"/>
      <c r="L134" s="27"/>
      <c r="M134" s="27"/>
      <c r="N134" s="27"/>
      <c r="O134" s="27"/>
    </row>
    <row r="135" s="26" customFormat="1" spans="1:15">
      <c r="A135" s="28" t="s">
        <v>7</v>
      </c>
      <c r="B135" s="28" t="s">
        <v>8</v>
      </c>
      <c r="C135" s="28" t="s">
        <v>9</v>
      </c>
      <c r="D135" s="28" t="s">
        <v>10</v>
      </c>
      <c r="E135" s="28" t="s">
        <v>11</v>
      </c>
      <c r="F135" s="28" t="s">
        <v>12</v>
      </c>
      <c r="G135" s="28" t="s">
        <v>13</v>
      </c>
      <c r="I135" s="28" t="s">
        <v>7</v>
      </c>
      <c r="J135" s="28" t="s">
        <v>8</v>
      </c>
      <c r="K135" s="28" t="s">
        <v>9</v>
      </c>
      <c r="L135" s="28" t="s">
        <v>10</v>
      </c>
      <c r="M135" s="28" t="s">
        <v>11</v>
      </c>
      <c r="N135" s="28" t="s">
        <v>12</v>
      </c>
      <c r="O135" s="28" t="s">
        <v>13</v>
      </c>
    </row>
    <row r="136" s="26" customFormat="1" ht="53" customHeight="1" spans="1:15">
      <c r="A136" s="28" t="s">
        <v>71</v>
      </c>
      <c r="B136" s="29">
        <v>0.09</v>
      </c>
      <c r="C136" s="28" t="s">
        <v>72</v>
      </c>
      <c r="D136" s="28" t="s">
        <v>73</v>
      </c>
      <c r="E136" s="28" t="s">
        <v>74</v>
      </c>
      <c r="F136" s="28" t="s">
        <v>75</v>
      </c>
      <c r="G136" s="28" t="s">
        <v>76</v>
      </c>
      <c r="I136" s="28" t="s">
        <v>71</v>
      </c>
      <c r="J136" s="29">
        <v>0.09</v>
      </c>
      <c r="K136" s="33">
        <f>J136*$U$64</f>
        <v>0.00278350515463918</v>
      </c>
      <c r="L136" s="33">
        <f>K136/2</f>
        <v>0.00139175257731959</v>
      </c>
      <c r="M136" s="34">
        <v>0</v>
      </c>
      <c r="N136" s="33">
        <f>O136/2</f>
        <v>-0.00193548387096774</v>
      </c>
      <c r="O136" s="33">
        <f>J136*$W$64</f>
        <v>-0.00387096774193548</v>
      </c>
    </row>
    <row r="137" s="26" customFormat="1" ht="28.5" spans="1:15">
      <c r="A137" s="28" t="s">
        <v>29</v>
      </c>
      <c r="B137" s="29">
        <v>0.1</v>
      </c>
      <c r="C137" s="28" t="s">
        <v>30</v>
      </c>
      <c r="D137" s="28" t="s">
        <v>31</v>
      </c>
      <c r="E137" s="28" t="s">
        <v>32</v>
      </c>
      <c r="F137" s="28" t="s">
        <v>33</v>
      </c>
      <c r="G137" s="28" t="s">
        <v>34</v>
      </c>
      <c r="I137" s="28" t="s">
        <v>29</v>
      </c>
      <c r="J137" s="29">
        <v>0.1</v>
      </c>
      <c r="K137" s="33">
        <f t="shared" ref="K137:K145" si="38">J137*$U$64</f>
        <v>0.00309278350515464</v>
      </c>
      <c r="L137" s="33">
        <f t="shared" ref="L137:L145" si="39">K137/2</f>
        <v>0.00154639175257732</v>
      </c>
      <c r="M137" s="34">
        <v>0</v>
      </c>
      <c r="N137" s="33">
        <f t="shared" ref="N137:N145" si="40">O137/2</f>
        <v>-0.0021505376344086</v>
      </c>
      <c r="O137" s="33">
        <f t="shared" ref="O137:O145" si="41">J137*$W$64</f>
        <v>-0.00430107526881721</v>
      </c>
    </row>
    <row r="138" s="26" customFormat="1" ht="52" customHeight="1" spans="1:15">
      <c r="A138" s="28" t="s">
        <v>79</v>
      </c>
      <c r="B138" s="29">
        <v>0.08</v>
      </c>
      <c r="C138" s="28" t="s">
        <v>80</v>
      </c>
      <c r="D138" s="28" t="s">
        <v>81</v>
      </c>
      <c r="E138" s="28" t="s">
        <v>82</v>
      </c>
      <c r="F138" s="28" t="s">
        <v>83</v>
      </c>
      <c r="G138" s="28" t="s">
        <v>84</v>
      </c>
      <c r="I138" s="28" t="s">
        <v>79</v>
      </c>
      <c r="J138" s="29">
        <v>0.08</v>
      </c>
      <c r="K138" s="33">
        <f t="shared" si="38"/>
        <v>0.00247422680412371</v>
      </c>
      <c r="L138" s="33">
        <f t="shared" si="39"/>
        <v>0.00123711340206186</v>
      </c>
      <c r="M138" s="34">
        <v>0</v>
      </c>
      <c r="N138" s="33">
        <f t="shared" si="40"/>
        <v>-0.00172043010752688</v>
      </c>
      <c r="O138" s="33">
        <f t="shared" si="41"/>
        <v>-0.00344086021505376</v>
      </c>
    </row>
    <row r="139" s="26" customFormat="1" ht="15.75" spans="1:15">
      <c r="A139" s="28" t="s">
        <v>86</v>
      </c>
      <c r="B139" s="29">
        <v>0.1</v>
      </c>
      <c r="C139" s="28" t="s">
        <v>87</v>
      </c>
      <c r="D139" s="28" t="s">
        <v>88</v>
      </c>
      <c r="E139" s="28" t="s">
        <v>89</v>
      </c>
      <c r="F139" s="28" t="s">
        <v>90</v>
      </c>
      <c r="G139" s="28" t="s">
        <v>91</v>
      </c>
      <c r="I139" s="28" t="s">
        <v>86</v>
      </c>
      <c r="J139" s="29">
        <v>0.1</v>
      </c>
      <c r="K139" s="33">
        <f t="shared" si="38"/>
        <v>0.00309278350515464</v>
      </c>
      <c r="L139" s="33">
        <f t="shared" si="39"/>
        <v>0.00154639175257732</v>
      </c>
      <c r="M139" s="34">
        <v>0</v>
      </c>
      <c r="N139" s="33">
        <f t="shared" si="40"/>
        <v>-0.0021505376344086</v>
      </c>
      <c r="O139" s="33">
        <f t="shared" si="41"/>
        <v>-0.00430107526881721</v>
      </c>
    </row>
    <row r="140" s="26" customFormat="1" ht="28.5" spans="1:15">
      <c r="A140" s="28" t="s">
        <v>49</v>
      </c>
      <c r="B140" s="29">
        <v>0.07</v>
      </c>
      <c r="C140" s="28" t="s">
        <v>50</v>
      </c>
      <c r="D140" s="28" t="s">
        <v>51</v>
      </c>
      <c r="E140" s="28" t="s">
        <v>52</v>
      </c>
      <c r="F140" s="28" t="s">
        <v>53</v>
      </c>
      <c r="G140" s="28" t="s">
        <v>54</v>
      </c>
      <c r="I140" s="28" t="s">
        <v>49</v>
      </c>
      <c r="J140" s="29">
        <v>0.07</v>
      </c>
      <c r="K140" s="33">
        <f t="shared" si="38"/>
        <v>0.00216494845360825</v>
      </c>
      <c r="L140" s="33">
        <f t="shared" si="39"/>
        <v>0.00108247422680412</v>
      </c>
      <c r="M140" s="34">
        <v>0</v>
      </c>
      <c r="N140" s="33">
        <f t="shared" si="40"/>
        <v>-0.00150537634408602</v>
      </c>
      <c r="O140" s="33">
        <f t="shared" si="41"/>
        <v>-0.00301075268817204</v>
      </c>
    </row>
    <row r="141" s="26" customFormat="1" ht="52" customHeight="1" spans="1:15">
      <c r="A141" s="28" t="s">
        <v>55</v>
      </c>
      <c r="B141" s="29">
        <v>0.08</v>
      </c>
      <c r="C141" s="28" t="s">
        <v>56</v>
      </c>
      <c r="D141" s="28" t="s">
        <v>57</v>
      </c>
      <c r="E141" s="28" t="s">
        <v>58</v>
      </c>
      <c r="F141" s="28" t="s">
        <v>59</v>
      </c>
      <c r="G141" s="28" t="s">
        <v>60</v>
      </c>
      <c r="I141" s="28" t="s">
        <v>55</v>
      </c>
      <c r="J141" s="29">
        <v>0.08</v>
      </c>
      <c r="K141" s="33">
        <f t="shared" si="38"/>
        <v>0.00247422680412371</v>
      </c>
      <c r="L141" s="33">
        <f t="shared" si="39"/>
        <v>0.00123711340206186</v>
      </c>
      <c r="M141" s="34">
        <v>0</v>
      </c>
      <c r="N141" s="33">
        <f t="shared" si="40"/>
        <v>-0.00172043010752688</v>
      </c>
      <c r="O141" s="33">
        <f t="shared" si="41"/>
        <v>-0.00344086021505376</v>
      </c>
    </row>
    <row r="142" customFormat="1" ht="28.5" spans="1:15">
      <c r="A142" s="28" t="s">
        <v>95</v>
      </c>
      <c r="B142" s="29">
        <v>0.08</v>
      </c>
      <c r="C142" s="28" t="s">
        <v>96</v>
      </c>
      <c r="D142" s="28" t="s">
        <v>97</v>
      </c>
      <c r="E142" s="28" t="s">
        <v>98</v>
      </c>
      <c r="F142" s="28" t="s">
        <v>99</v>
      </c>
      <c r="G142" s="28" t="s">
        <v>100</v>
      </c>
      <c r="I142" s="28" t="s">
        <v>95</v>
      </c>
      <c r="J142" s="29">
        <v>0.08</v>
      </c>
      <c r="K142" s="33">
        <f t="shared" si="38"/>
        <v>0.00247422680412371</v>
      </c>
      <c r="L142" s="33">
        <f t="shared" si="39"/>
        <v>0.00123711340206186</v>
      </c>
      <c r="M142" s="34">
        <v>0</v>
      </c>
      <c r="N142" s="33">
        <f t="shared" si="40"/>
        <v>-0.00172043010752688</v>
      </c>
      <c r="O142" s="33">
        <f t="shared" si="41"/>
        <v>-0.00344086021505376</v>
      </c>
    </row>
    <row r="143" customFormat="1" ht="28.5" spans="1:15">
      <c r="A143" s="28" t="s">
        <v>102</v>
      </c>
      <c r="B143" s="29">
        <v>0.15</v>
      </c>
      <c r="C143" s="29" t="s">
        <v>103</v>
      </c>
      <c r="D143" s="29" t="s">
        <v>104</v>
      </c>
      <c r="E143" s="29" t="s">
        <v>105</v>
      </c>
      <c r="F143" s="29" t="s">
        <v>18</v>
      </c>
      <c r="G143" s="29" t="s">
        <v>106</v>
      </c>
      <c r="I143" s="28" t="s">
        <v>102</v>
      </c>
      <c r="J143" s="29">
        <v>0.15</v>
      </c>
      <c r="K143" s="33">
        <f t="shared" si="38"/>
        <v>0.00463917525773196</v>
      </c>
      <c r="L143" s="33">
        <f t="shared" si="39"/>
        <v>0.00231958762886598</v>
      </c>
      <c r="M143" s="34">
        <v>0</v>
      </c>
      <c r="N143" s="33">
        <f t="shared" si="40"/>
        <v>-0.0032258064516129</v>
      </c>
      <c r="O143" s="33">
        <f t="shared" si="41"/>
        <v>-0.00645161290322581</v>
      </c>
    </row>
    <row r="144" customFormat="1" ht="15.75" spans="1:15">
      <c r="A144" s="28" t="s">
        <v>107</v>
      </c>
      <c r="B144" s="29">
        <v>0.11</v>
      </c>
      <c r="C144" s="29" t="s">
        <v>16</v>
      </c>
      <c r="D144" s="29" t="s">
        <v>17</v>
      </c>
      <c r="E144" s="29" t="s">
        <v>108</v>
      </c>
      <c r="F144" s="29" t="s">
        <v>109</v>
      </c>
      <c r="G144" s="29" t="s">
        <v>110</v>
      </c>
      <c r="I144" s="28" t="s">
        <v>107</v>
      </c>
      <c r="J144" s="29">
        <v>0.11</v>
      </c>
      <c r="K144" s="33">
        <f t="shared" si="38"/>
        <v>0.0034020618556701</v>
      </c>
      <c r="L144" s="33">
        <f t="shared" si="39"/>
        <v>0.00170103092783505</v>
      </c>
      <c r="M144" s="34">
        <v>0</v>
      </c>
      <c r="N144" s="33">
        <f t="shared" si="40"/>
        <v>-0.00236559139784946</v>
      </c>
      <c r="O144" s="33">
        <f t="shared" si="41"/>
        <v>-0.00473118279569892</v>
      </c>
    </row>
    <row r="145" customFormat="1" ht="38" customHeight="1" spans="1:15">
      <c r="A145" s="28" t="s">
        <v>111</v>
      </c>
      <c r="B145" s="29">
        <v>0.14</v>
      </c>
      <c r="C145" s="29" t="s">
        <v>112</v>
      </c>
      <c r="D145" s="29" t="s">
        <v>113</v>
      </c>
      <c r="E145" s="29" t="s">
        <v>19</v>
      </c>
      <c r="F145" s="29" t="s">
        <v>114</v>
      </c>
      <c r="G145" s="29" t="s">
        <v>115</v>
      </c>
      <c r="I145" s="28" t="s">
        <v>111</v>
      </c>
      <c r="J145" s="29">
        <v>0.14</v>
      </c>
      <c r="K145" s="33">
        <f t="shared" si="38"/>
        <v>0.0043298969072165</v>
      </c>
      <c r="L145" s="33">
        <f t="shared" si="39"/>
        <v>0.00216494845360825</v>
      </c>
      <c r="M145" s="34">
        <v>0</v>
      </c>
      <c r="N145" s="33">
        <f t="shared" si="40"/>
        <v>-0.00301075268817204</v>
      </c>
      <c r="O145" s="33">
        <f t="shared" si="41"/>
        <v>-0.00602150537634409</v>
      </c>
    </row>
    <row r="148" s="26" customFormat="1" spans="1:23">
      <c r="A148" s="27" t="s">
        <v>128</v>
      </c>
      <c r="B148" s="27"/>
      <c r="C148" s="27"/>
      <c r="D148" s="27"/>
      <c r="E148" s="27"/>
      <c r="F148" s="27"/>
      <c r="G148" s="27"/>
      <c r="I148" s="27" t="s">
        <v>129</v>
      </c>
      <c r="J148" s="27"/>
      <c r="K148" s="27"/>
      <c r="L148" s="27"/>
      <c r="M148" s="27"/>
      <c r="N148" s="27"/>
      <c r="O148" s="27"/>
      <c r="R148" s="27" t="s">
        <v>2</v>
      </c>
      <c r="S148" s="27" t="s">
        <v>3</v>
      </c>
      <c r="T148" s="27" t="s">
        <v>4</v>
      </c>
      <c r="U148" s="27" t="s">
        <v>5</v>
      </c>
      <c r="V148" s="27" t="s">
        <v>6</v>
      </c>
      <c r="W148" s="27" t="s">
        <v>5</v>
      </c>
    </row>
    <row r="149" s="26" customFormat="1" ht="28.5" spans="1:23">
      <c r="A149" s="28" t="s">
        <v>7</v>
      </c>
      <c r="B149" s="28" t="s">
        <v>8</v>
      </c>
      <c r="C149" s="28" t="s">
        <v>9</v>
      </c>
      <c r="D149" s="28" t="s">
        <v>10</v>
      </c>
      <c r="E149" s="28" t="s">
        <v>11</v>
      </c>
      <c r="F149" s="28" t="s">
        <v>12</v>
      </c>
      <c r="G149" s="28" t="s">
        <v>13</v>
      </c>
      <c r="I149" s="28" t="s">
        <v>7</v>
      </c>
      <c r="J149" s="28" t="s">
        <v>8</v>
      </c>
      <c r="K149" s="28" t="s">
        <v>9</v>
      </c>
      <c r="L149" s="28" t="s">
        <v>10</v>
      </c>
      <c r="M149" s="28" t="s">
        <v>11</v>
      </c>
      <c r="N149" s="28" t="s">
        <v>12</v>
      </c>
      <c r="O149" s="28" t="s">
        <v>13</v>
      </c>
      <c r="R149" s="42" t="s">
        <v>130</v>
      </c>
      <c r="S149" s="43">
        <v>86</v>
      </c>
      <c r="T149" s="42">
        <v>88</v>
      </c>
      <c r="U149" s="48">
        <f t="shared" ref="U149:U154" si="42">(T149-S149)/S149</f>
        <v>0.0232558139534884</v>
      </c>
      <c r="V149" s="42">
        <v>84</v>
      </c>
      <c r="W149" s="42">
        <f t="shared" ref="W149:W154" si="43">(V149-S149)/V149</f>
        <v>-0.0238095238095238</v>
      </c>
    </row>
    <row r="150" s="26" customFormat="1" ht="15.75" spans="1:23">
      <c r="A150" s="28" t="s">
        <v>131</v>
      </c>
      <c r="B150" s="29">
        <v>0.2</v>
      </c>
      <c r="C150" s="29" t="s">
        <v>132</v>
      </c>
      <c r="D150" s="29" t="s">
        <v>133</v>
      </c>
      <c r="E150" s="29" t="s">
        <v>134</v>
      </c>
      <c r="F150" s="29" t="s">
        <v>135</v>
      </c>
      <c r="G150" s="29" t="s">
        <v>136</v>
      </c>
      <c r="I150" s="28" t="s">
        <v>131</v>
      </c>
      <c r="J150" s="29">
        <v>0.2</v>
      </c>
      <c r="K150" s="33">
        <f>J150*$U$149</f>
        <v>0.00465116279069767</v>
      </c>
      <c r="L150" s="33">
        <f>K150/2</f>
        <v>0.00232558139534884</v>
      </c>
      <c r="M150" s="34">
        <v>0</v>
      </c>
      <c r="N150" s="33">
        <f>O150/2</f>
        <v>-0.00238095238095238</v>
      </c>
      <c r="O150" s="33">
        <f>J150*$W$149</f>
        <v>-0.00476190476190476</v>
      </c>
      <c r="R150" s="42" t="s">
        <v>137</v>
      </c>
      <c r="S150" s="43">
        <v>90</v>
      </c>
      <c r="T150" s="42">
        <v>91</v>
      </c>
      <c r="U150" s="48">
        <f t="shared" si="42"/>
        <v>0.0111111111111111</v>
      </c>
      <c r="V150" s="42">
        <v>89</v>
      </c>
      <c r="W150" s="42">
        <f t="shared" si="43"/>
        <v>-0.0112359550561798</v>
      </c>
    </row>
    <row r="151" s="26" customFormat="1" ht="62" customHeight="1" spans="1:23">
      <c r="A151" s="28" t="s">
        <v>138</v>
      </c>
      <c r="B151" s="29">
        <v>0.17</v>
      </c>
      <c r="C151" s="28" t="s">
        <v>139</v>
      </c>
      <c r="D151" s="28" t="s">
        <v>140</v>
      </c>
      <c r="E151" s="28" t="s">
        <v>141</v>
      </c>
      <c r="F151" s="28" t="s">
        <v>142</v>
      </c>
      <c r="G151" s="28" t="s">
        <v>143</v>
      </c>
      <c r="I151" s="28" t="s">
        <v>138</v>
      </c>
      <c r="J151" s="29">
        <v>0.17</v>
      </c>
      <c r="K151" s="33">
        <f t="shared" ref="K151:K157" si="44">J151*$U$149</f>
        <v>0.00395348837209302</v>
      </c>
      <c r="L151" s="33">
        <f t="shared" ref="L151:L157" si="45">K151/2</f>
        <v>0.00197674418604651</v>
      </c>
      <c r="M151" s="34">
        <v>0</v>
      </c>
      <c r="N151" s="33">
        <f t="shared" ref="N151:N157" si="46">O151/2</f>
        <v>-0.00202380952380952</v>
      </c>
      <c r="O151" s="33">
        <f t="shared" ref="O151:O157" si="47">J151*$W$149</f>
        <v>-0.00404761904761905</v>
      </c>
      <c r="R151" s="42" t="s">
        <v>144</v>
      </c>
      <c r="S151" s="43">
        <v>90</v>
      </c>
      <c r="T151" s="42">
        <v>91</v>
      </c>
      <c r="U151" s="48">
        <f t="shared" si="42"/>
        <v>0.0111111111111111</v>
      </c>
      <c r="V151" s="42">
        <v>88</v>
      </c>
      <c r="W151" s="42">
        <f t="shared" si="43"/>
        <v>-0.0227272727272727</v>
      </c>
    </row>
    <row r="152" s="26" customFormat="1" ht="28.5" spans="1:23">
      <c r="A152" s="28" t="s">
        <v>145</v>
      </c>
      <c r="B152" s="29">
        <v>0.11</v>
      </c>
      <c r="C152" s="28" t="s">
        <v>146</v>
      </c>
      <c r="D152" s="28" t="s">
        <v>147</v>
      </c>
      <c r="E152" s="28" t="s">
        <v>148</v>
      </c>
      <c r="F152" s="28" t="s">
        <v>149</v>
      </c>
      <c r="G152" s="28" t="s">
        <v>150</v>
      </c>
      <c r="I152" s="28" t="s">
        <v>145</v>
      </c>
      <c r="J152" s="29">
        <v>0.11</v>
      </c>
      <c r="K152" s="33">
        <f t="shared" si="44"/>
        <v>0.00255813953488372</v>
      </c>
      <c r="L152" s="33">
        <f t="shared" si="45"/>
        <v>0.00127906976744186</v>
      </c>
      <c r="M152" s="34">
        <v>0</v>
      </c>
      <c r="N152" s="33">
        <f t="shared" si="46"/>
        <v>-0.00130952380952381</v>
      </c>
      <c r="O152" s="33">
        <f t="shared" si="47"/>
        <v>-0.00261904761904762</v>
      </c>
      <c r="R152" s="42" t="s">
        <v>151</v>
      </c>
      <c r="S152" s="43">
        <v>82</v>
      </c>
      <c r="T152" s="42">
        <v>83</v>
      </c>
      <c r="U152" s="48">
        <f t="shared" si="42"/>
        <v>0.0121951219512195</v>
      </c>
      <c r="V152" s="42">
        <v>80</v>
      </c>
      <c r="W152" s="48">
        <f t="shared" si="43"/>
        <v>-0.025</v>
      </c>
    </row>
    <row r="153" s="26" customFormat="1" ht="57" spans="1:23">
      <c r="A153" s="28" t="s">
        <v>29</v>
      </c>
      <c r="B153" s="29">
        <v>0.09</v>
      </c>
      <c r="C153" s="28" t="s">
        <v>30</v>
      </c>
      <c r="D153" s="28" t="s">
        <v>31</v>
      </c>
      <c r="E153" s="28" t="s">
        <v>32</v>
      </c>
      <c r="F153" s="28" t="s">
        <v>33</v>
      </c>
      <c r="G153" s="28" t="s">
        <v>34</v>
      </c>
      <c r="I153" s="28" t="s">
        <v>29</v>
      </c>
      <c r="J153" s="29">
        <v>0.09</v>
      </c>
      <c r="K153" s="33">
        <f t="shared" si="44"/>
        <v>0.00209302325581395</v>
      </c>
      <c r="L153" s="33">
        <f t="shared" si="45"/>
        <v>0.00104651162790698</v>
      </c>
      <c r="M153" s="34">
        <v>0</v>
      </c>
      <c r="N153" s="33">
        <f t="shared" si="46"/>
        <v>-0.00107142857142857</v>
      </c>
      <c r="O153" s="33">
        <f t="shared" si="47"/>
        <v>-0.00214285714285714</v>
      </c>
      <c r="R153" s="42" t="s">
        <v>152</v>
      </c>
      <c r="S153" s="43">
        <v>90</v>
      </c>
      <c r="T153" s="42">
        <v>91</v>
      </c>
      <c r="U153" s="48">
        <f t="shared" si="42"/>
        <v>0.0111111111111111</v>
      </c>
      <c r="V153" s="42">
        <v>88</v>
      </c>
      <c r="W153" s="48">
        <f t="shared" si="43"/>
        <v>-0.0227272727272727</v>
      </c>
    </row>
    <row r="154" s="26" customFormat="1" ht="42.75" spans="1:23">
      <c r="A154" s="28" t="s">
        <v>153</v>
      </c>
      <c r="B154" s="29">
        <v>0.08</v>
      </c>
      <c r="C154" s="28" t="s">
        <v>154</v>
      </c>
      <c r="D154" s="28" t="s">
        <v>155</v>
      </c>
      <c r="E154" s="28" t="s">
        <v>156</v>
      </c>
      <c r="F154" s="28" t="s">
        <v>157</v>
      </c>
      <c r="G154" s="28" t="s">
        <v>158</v>
      </c>
      <c r="I154" s="28" t="s">
        <v>153</v>
      </c>
      <c r="J154" s="29">
        <v>0.08</v>
      </c>
      <c r="K154" s="33">
        <f t="shared" si="44"/>
        <v>0.00186046511627907</v>
      </c>
      <c r="L154" s="33">
        <f t="shared" si="45"/>
        <v>0.000930232558139535</v>
      </c>
      <c r="M154" s="34">
        <v>0</v>
      </c>
      <c r="N154" s="33">
        <f t="shared" si="46"/>
        <v>-0.000952380952380952</v>
      </c>
      <c r="O154" s="33">
        <f t="shared" si="47"/>
        <v>-0.0019047619047619</v>
      </c>
      <c r="R154" s="42" t="s">
        <v>159</v>
      </c>
      <c r="S154" s="43">
        <v>82</v>
      </c>
      <c r="T154" s="42">
        <v>83</v>
      </c>
      <c r="U154" s="48">
        <f t="shared" si="42"/>
        <v>0.0121951219512195</v>
      </c>
      <c r="V154" s="42">
        <v>80</v>
      </c>
      <c r="W154" s="48">
        <f t="shared" si="43"/>
        <v>-0.025</v>
      </c>
    </row>
    <row r="155" s="26" customFormat="1" ht="28.5" spans="1:15">
      <c r="A155" s="28" t="s">
        <v>160</v>
      </c>
      <c r="B155" s="29">
        <v>0.18</v>
      </c>
      <c r="C155" s="28" t="s">
        <v>161</v>
      </c>
      <c r="D155" s="28" t="s">
        <v>162</v>
      </c>
      <c r="E155" s="28" t="s">
        <v>163</v>
      </c>
      <c r="F155" s="28" t="s">
        <v>164</v>
      </c>
      <c r="G155" s="28" t="s">
        <v>165</v>
      </c>
      <c r="I155" s="28" t="s">
        <v>160</v>
      </c>
      <c r="J155" s="29">
        <v>0.18</v>
      </c>
      <c r="K155" s="33">
        <f t="shared" si="44"/>
        <v>0.00418604651162791</v>
      </c>
      <c r="L155" s="33">
        <f t="shared" si="45"/>
        <v>0.00209302325581395</v>
      </c>
      <c r="M155" s="34">
        <v>0</v>
      </c>
      <c r="N155" s="33">
        <f t="shared" si="46"/>
        <v>-0.00214285714285714</v>
      </c>
      <c r="O155" s="33">
        <f t="shared" si="47"/>
        <v>-0.00428571428571429</v>
      </c>
    </row>
    <row r="156" s="26" customFormat="1" ht="40" customHeight="1" spans="1:15">
      <c r="A156" s="28" t="s">
        <v>49</v>
      </c>
      <c r="B156" s="29">
        <v>0.09</v>
      </c>
      <c r="C156" s="28" t="s">
        <v>50</v>
      </c>
      <c r="D156" s="28" t="s">
        <v>51</v>
      </c>
      <c r="E156" s="28" t="s">
        <v>52</v>
      </c>
      <c r="F156" s="28" t="s">
        <v>53</v>
      </c>
      <c r="G156" s="28" t="s">
        <v>54</v>
      </c>
      <c r="I156" s="28" t="s">
        <v>49</v>
      </c>
      <c r="J156" s="29">
        <v>0.09</v>
      </c>
      <c r="K156" s="33">
        <f t="shared" si="44"/>
        <v>0.00209302325581395</v>
      </c>
      <c r="L156" s="33">
        <f t="shared" si="45"/>
        <v>0.00104651162790698</v>
      </c>
      <c r="M156" s="34">
        <v>0</v>
      </c>
      <c r="N156" s="33">
        <f t="shared" si="46"/>
        <v>-0.00107142857142857</v>
      </c>
      <c r="O156" s="33">
        <f t="shared" si="47"/>
        <v>-0.00214285714285714</v>
      </c>
    </row>
    <row r="157" s="26" customFormat="1" ht="28.5" spans="1:15">
      <c r="A157" s="28" t="s">
        <v>55</v>
      </c>
      <c r="B157" s="29">
        <v>0.08</v>
      </c>
      <c r="C157" s="28" t="s">
        <v>56</v>
      </c>
      <c r="D157" s="28" t="s">
        <v>57</v>
      </c>
      <c r="E157" s="28" t="s">
        <v>58</v>
      </c>
      <c r="F157" s="28" t="s">
        <v>59</v>
      </c>
      <c r="G157" s="28" t="s">
        <v>60</v>
      </c>
      <c r="I157" s="28" t="s">
        <v>55</v>
      </c>
      <c r="J157" s="29">
        <v>0.08</v>
      </c>
      <c r="K157" s="33">
        <f t="shared" si="44"/>
        <v>0.00186046511627907</v>
      </c>
      <c r="L157" s="33">
        <f t="shared" si="45"/>
        <v>0.000930232558139535</v>
      </c>
      <c r="M157" s="34">
        <v>0</v>
      </c>
      <c r="N157" s="33">
        <f t="shared" si="46"/>
        <v>-0.000952380952380952</v>
      </c>
      <c r="O157" s="33">
        <f t="shared" si="47"/>
        <v>-0.0019047619047619</v>
      </c>
    </row>
    <row r="159" ht="13.5" spans="1:15">
      <c r="A159" s="30" t="s">
        <v>166</v>
      </c>
      <c r="B159" s="27"/>
      <c r="C159" s="27"/>
      <c r="D159" s="27"/>
      <c r="E159" s="27"/>
      <c r="F159" s="27"/>
      <c r="G159" s="27"/>
      <c r="I159" s="30" t="s">
        <v>167</v>
      </c>
      <c r="J159" s="27"/>
      <c r="K159" s="27"/>
      <c r="L159" s="27"/>
      <c r="M159" s="27"/>
      <c r="N159" s="27"/>
      <c r="O159" s="27"/>
    </row>
    <row r="160" ht="28.5" spans="1:15">
      <c r="A160" s="28" t="s">
        <v>7</v>
      </c>
      <c r="B160" s="28" t="s">
        <v>8</v>
      </c>
      <c r="C160" s="28" t="s">
        <v>9</v>
      </c>
      <c r="D160" s="28" t="s">
        <v>10</v>
      </c>
      <c r="E160" s="28" t="s">
        <v>11</v>
      </c>
      <c r="F160" s="28" t="s">
        <v>12</v>
      </c>
      <c r="G160" s="28" t="s">
        <v>13</v>
      </c>
      <c r="I160" s="28" t="s">
        <v>7</v>
      </c>
      <c r="J160" s="28" t="s">
        <v>8</v>
      </c>
      <c r="K160" s="28" t="s">
        <v>9</v>
      </c>
      <c r="L160" s="28" t="s">
        <v>10</v>
      </c>
      <c r="M160" s="28" t="s">
        <v>11</v>
      </c>
      <c r="N160" s="28" t="s">
        <v>12</v>
      </c>
      <c r="O160" s="28" t="s">
        <v>13</v>
      </c>
    </row>
    <row r="161" ht="15.75" spans="1:15">
      <c r="A161" s="28" t="s">
        <v>131</v>
      </c>
      <c r="B161" s="29">
        <v>0.2</v>
      </c>
      <c r="C161" s="29" t="s">
        <v>132</v>
      </c>
      <c r="D161" s="29" t="s">
        <v>133</v>
      </c>
      <c r="E161" s="29" t="s">
        <v>134</v>
      </c>
      <c r="F161" s="29" t="s">
        <v>135</v>
      </c>
      <c r="G161" s="29" t="s">
        <v>136</v>
      </c>
      <c r="I161" s="28" t="s">
        <v>131</v>
      </c>
      <c r="J161" s="29">
        <v>0.2</v>
      </c>
      <c r="K161" s="33">
        <f>J161*$U$150</f>
        <v>0.00222222222222222</v>
      </c>
      <c r="L161" s="33">
        <f>K161/2</f>
        <v>0.00111111111111111</v>
      </c>
      <c r="M161" s="34">
        <v>0</v>
      </c>
      <c r="N161" s="33">
        <f>O161/2</f>
        <v>-0.00112359550561798</v>
      </c>
      <c r="O161" s="33">
        <f>J161*$W$150</f>
        <v>-0.00224719101123596</v>
      </c>
    </row>
    <row r="162" ht="60" customHeight="1" spans="1:15">
      <c r="A162" s="28" t="s">
        <v>138</v>
      </c>
      <c r="B162" s="29">
        <v>0.17</v>
      </c>
      <c r="C162" s="28" t="s">
        <v>139</v>
      </c>
      <c r="D162" s="28" t="s">
        <v>140</v>
      </c>
      <c r="E162" s="28" t="s">
        <v>141</v>
      </c>
      <c r="F162" s="28" t="s">
        <v>142</v>
      </c>
      <c r="G162" s="28" t="s">
        <v>143</v>
      </c>
      <c r="I162" s="28" t="s">
        <v>138</v>
      </c>
      <c r="J162" s="29">
        <v>0.17</v>
      </c>
      <c r="K162" s="33">
        <f t="shared" ref="K162:K168" si="48">J162*$U$150</f>
        <v>0.00188888888888889</v>
      </c>
      <c r="L162" s="33">
        <f t="shared" ref="L162:L168" si="49">K162/2</f>
        <v>0.000944444444444445</v>
      </c>
      <c r="M162" s="34">
        <v>0</v>
      </c>
      <c r="N162" s="33">
        <f t="shared" ref="N162:N168" si="50">O162/2</f>
        <v>-0.000955056179775281</v>
      </c>
      <c r="O162" s="33">
        <f t="shared" ref="O162:O168" si="51">J162*$W$150</f>
        <v>-0.00191011235955056</v>
      </c>
    </row>
    <row r="163" ht="28.5" spans="1:15">
      <c r="A163" s="28" t="s">
        <v>145</v>
      </c>
      <c r="B163" s="29">
        <v>0.11</v>
      </c>
      <c r="C163" s="28" t="s">
        <v>146</v>
      </c>
      <c r="D163" s="28" t="s">
        <v>147</v>
      </c>
      <c r="E163" s="28" t="s">
        <v>148</v>
      </c>
      <c r="F163" s="28" t="s">
        <v>149</v>
      </c>
      <c r="G163" s="28" t="s">
        <v>150</v>
      </c>
      <c r="I163" s="28" t="s">
        <v>145</v>
      </c>
      <c r="J163" s="29">
        <v>0.11</v>
      </c>
      <c r="K163" s="33">
        <f t="shared" si="48"/>
        <v>0.00122222222222222</v>
      </c>
      <c r="L163" s="33">
        <f t="shared" si="49"/>
        <v>0.000611111111111111</v>
      </c>
      <c r="M163" s="34">
        <v>0</v>
      </c>
      <c r="N163" s="33">
        <f t="shared" si="50"/>
        <v>-0.000617977528089888</v>
      </c>
      <c r="O163" s="33">
        <f t="shared" si="51"/>
        <v>-0.00123595505617978</v>
      </c>
    </row>
    <row r="164" ht="57" spans="1:15">
      <c r="A164" s="28" t="s">
        <v>29</v>
      </c>
      <c r="B164" s="29">
        <v>0.09</v>
      </c>
      <c r="C164" s="28" t="s">
        <v>30</v>
      </c>
      <c r="D164" s="28" t="s">
        <v>31</v>
      </c>
      <c r="E164" s="28" t="s">
        <v>32</v>
      </c>
      <c r="F164" s="28" t="s">
        <v>33</v>
      </c>
      <c r="G164" s="28" t="s">
        <v>34</v>
      </c>
      <c r="I164" s="28" t="s">
        <v>29</v>
      </c>
      <c r="J164" s="29">
        <v>0.09</v>
      </c>
      <c r="K164" s="33">
        <f t="shared" si="48"/>
        <v>0.001</v>
      </c>
      <c r="L164" s="33">
        <f t="shared" si="49"/>
        <v>0.0005</v>
      </c>
      <c r="M164" s="34">
        <v>0</v>
      </c>
      <c r="N164" s="33">
        <f t="shared" si="50"/>
        <v>-0.00050561797752809</v>
      </c>
      <c r="O164" s="33">
        <f t="shared" si="51"/>
        <v>-0.00101123595505618</v>
      </c>
    </row>
    <row r="165" ht="42.75" spans="1:15">
      <c r="A165" s="28" t="s">
        <v>153</v>
      </c>
      <c r="B165" s="29">
        <v>0.08</v>
      </c>
      <c r="C165" s="28" t="s">
        <v>154</v>
      </c>
      <c r="D165" s="28" t="s">
        <v>155</v>
      </c>
      <c r="E165" s="28" t="s">
        <v>156</v>
      </c>
      <c r="F165" s="28" t="s">
        <v>157</v>
      </c>
      <c r="G165" s="28" t="s">
        <v>158</v>
      </c>
      <c r="I165" s="28" t="s">
        <v>153</v>
      </c>
      <c r="J165" s="29">
        <v>0.08</v>
      </c>
      <c r="K165" s="33">
        <f t="shared" si="48"/>
        <v>0.000888888888888889</v>
      </c>
      <c r="L165" s="33">
        <f t="shared" si="49"/>
        <v>0.000444444444444444</v>
      </c>
      <c r="M165" s="34">
        <v>0</v>
      </c>
      <c r="N165" s="33">
        <f t="shared" si="50"/>
        <v>-0.000449438202247191</v>
      </c>
      <c r="O165" s="33">
        <f t="shared" si="51"/>
        <v>-0.000898876404494382</v>
      </c>
    </row>
    <row r="166" ht="28.5" spans="1:15">
      <c r="A166" s="28" t="s">
        <v>160</v>
      </c>
      <c r="B166" s="29">
        <v>0.18</v>
      </c>
      <c r="C166" s="28" t="s">
        <v>161</v>
      </c>
      <c r="D166" s="28" t="s">
        <v>162</v>
      </c>
      <c r="E166" s="28" t="s">
        <v>163</v>
      </c>
      <c r="F166" s="28" t="s">
        <v>164</v>
      </c>
      <c r="G166" s="28" t="s">
        <v>165</v>
      </c>
      <c r="I166" s="28" t="s">
        <v>160</v>
      </c>
      <c r="J166" s="29">
        <v>0.18</v>
      </c>
      <c r="K166" s="33">
        <f t="shared" si="48"/>
        <v>0.002</v>
      </c>
      <c r="L166" s="33">
        <f t="shared" si="49"/>
        <v>0.001</v>
      </c>
      <c r="M166" s="34">
        <v>0</v>
      </c>
      <c r="N166" s="33">
        <f t="shared" si="50"/>
        <v>-0.00101123595505618</v>
      </c>
      <c r="O166" s="33">
        <f t="shared" si="51"/>
        <v>-0.00202247191011236</v>
      </c>
    </row>
    <row r="167" ht="48" customHeight="1" spans="1:15">
      <c r="A167" s="28" t="s">
        <v>49</v>
      </c>
      <c r="B167" s="29">
        <v>0.09</v>
      </c>
      <c r="C167" s="28" t="s">
        <v>50</v>
      </c>
      <c r="D167" s="28" t="s">
        <v>51</v>
      </c>
      <c r="E167" s="28" t="s">
        <v>52</v>
      </c>
      <c r="F167" s="28" t="s">
        <v>53</v>
      </c>
      <c r="G167" s="28" t="s">
        <v>54</v>
      </c>
      <c r="I167" s="28" t="s">
        <v>49</v>
      </c>
      <c r="J167" s="29">
        <v>0.09</v>
      </c>
      <c r="K167" s="33">
        <f t="shared" si="48"/>
        <v>0.001</v>
      </c>
      <c r="L167" s="33">
        <f t="shared" si="49"/>
        <v>0.0005</v>
      </c>
      <c r="M167" s="34">
        <v>0</v>
      </c>
      <c r="N167" s="33">
        <f t="shared" si="50"/>
        <v>-0.00050561797752809</v>
      </c>
      <c r="O167" s="33">
        <f t="shared" si="51"/>
        <v>-0.00101123595505618</v>
      </c>
    </row>
    <row r="168" ht="28.5" spans="1:15">
      <c r="A168" s="28" t="s">
        <v>55</v>
      </c>
      <c r="B168" s="29">
        <v>0.08</v>
      </c>
      <c r="C168" s="28" t="s">
        <v>56</v>
      </c>
      <c r="D168" s="28" t="s">
        <v>57</v>
      </c>
      <c r="E168" s="28" t="s">
        <v>58</v>
      </c>
      <c r="F168" s="28" t="s">
        <v>59</v>
      </c>
      <c r="G168" s="28" t="s">
        <v>60</v>
      </c>
      <c r="I168" s="28" t="s">
        <v>55</v>
      </c>
      <c r="J168" s="29">
        <v>0.08</v>
      </c>
      <c r="K168" s="33">
        <f t="shared" si="48"/>
        <v>0.000888888888888889</v>
      </c>
      <c r="L168" s="33">
        <f t="shared" si="49"/>
        <v>0.000444444444444444</v>
      </c>
      <c r="M168" s="34">
        <v>0</v>
      </c>
      <c r="N168" s="33">
        <f t="shared" si="50"/>
        <v>-0.000449438202247191</v>
      </c>
      <c r="O168" s="33">
        <f t="shared" si="51"/>
        <v>-0.000898876404494382</v>
      </c>
    </row>
    <row r="170" ht="13.5" spans="1:15">
      <c r="A170" s="30" t="s">
        <v>168</v>
      </c>
      <c r="B170" s="27"/>
      <c r="C170" s="27"/>
      <c r="D170" s="27"/>
      <c r="E170" s="27"/>
      <c r="F170" s="27"/>
      <c r="G170" s="27"/>
      <c r="I170" s="30" t="s">
        <v>169</v>
      </c>
      <c r="J170" s="27"/>
      <c r="K170" s="27"/>
      <c r="L170" s="27"/>
      <c r="M170" s="27"/>
      <c r="N170" s="27"/>
      <c r="O170" s="27"/>
    </row>
    <row r="171" ht="28.5" spans="1:15">
      <c r="A171" s="28" t="s">
        <v>7</v>
      </c>
      <c r="B171" s="28" t="s">
        <v>8</v>
      </c>
      <c r="C171" s="28" t="s">
        <v>9</v>
      </c>
      <c r="D171" s="28" t="s">
        <v>10</v>
      </c>
      <c r="E171" s="28" t="s">
        <v>11</v>
      </c>
      <c r="F171" s="28" t="s">
        <v>12</v>
      </c>
      <c r="G171" s="28" t="s">
        <v>13</v>
      </c>
      <c r="I171" s="28" t="s">
        <v>7</v>
      </c>
      <c r="J171" s="28" t="s">
        <v>8</v>
      </c>
      <c r="K171" s="28" t="s">
        <v>9</v>
      </c>
      <c r="L171" s="28" t="s">
        <v>10</v>
      </c>
      <c r="M171" s="28" t="s">
        <v>11</v>
      </c>
      <c r="N171" s="28" t="s">
        <v>12</v>
      </c>
      <c r="O171" s="28" t="s">
        <v>13</v>
      </c>
    </row>
    <row r="172" ht="15.75" spans="1:15">
      <c r="A172" s="28" t="s">
        <v>131</v>
      </c>
      <c r="B172" s="29">
        <v>0.2</v>
      </c>
      <c r="C172" s="29" t="s">
        <v>132</v>
      </c>
      <c r="D172" s="29" t="s">
        <v>133</v>
      </c>
      <c r="E172" s="29" t="s">
        <v>134</v>
      </c>
      <c r="F172" s="29" t="s">
        <v>135</v>
      </c>
      <c r="G172" s="29" t="s">
        <v>136</v>
      </c>
      <c r="I172" s="28" t="s">
        <v>131</v>
      </c>
      <c r="J172" s="29">
        <v>0.2</v>
      </c>
      <c r="K172" s="33">
        <f>J172*$U$151</f>
        <v>0.00222222222222222</v>
      </c>
      <c r="L172" s="33">
        <f>K172/2</f>
        <v>0.00111111111111111</v>
      </c>
      <c r="M172" s="34">
        <v>0</v>
      </c>
      <c r="N172" s="33">
        <f>O172/2</f>
        <v>-0.00227272727272727</v>
      </c>
      <c r="O172" s="33">
        <f>J172*$W$151</f>
        <v>-0.00454545454545455</v>
      </c>
    </row>
    <row r="173" ht="53" customHeight="1" spans="1:15">
      <c r="A173" s="28" t="s">
        <v>138</v>
      </c>
      <c r="B173" s="29">
        <v>0.17</v>
      </c>
      <c r="C173" s="28" t="s">
        <v>139</v>
      </c>
      <c r="D173" s="28" t="s">
        <v>140</v>
      </c>
      <c r="E173" s="28" t="s">
        <v>141</v>
      </c>
      <c r="F173" s="28" t="s">
        <v>142</v>
      </c>
      <c r="G173" s="28" t="s">
        <v>143</v>
      </c>
      <c r="I173" s="28" t="s">
        <v>138</v>
      </c>
      <c r="J173" s="29">
        <v>0.17</v>
      </c>
      <c r="K173" s="33">
        <f t="shared" ref="K173:K179" si="52">J173*$U$151</f>
        <v>0.00188888888888889</v>
      </c>
      <c r="L173" s="33">
        <f t="shared" ref="L173:L179" si="53">K173/2</f>
        <v>0.000944444444444445</v>
      </c>
      <c r="M173" s="34">
        <v>0</v>
      </c>
      <c r="N173" s="33">
        <f t="shared" ref="N173:N179" si="54">O173/2</f>
        <v>-0.00193181818181818</v>
      </c>
      <c r="O173" s="33">
        <f t="shared" ref="O173:O179" si="55">J173*$W$151</f>
        <v>-0.00386363636363636</v>
      </c>
    </row>
    <row r="174" ht="28.5" spans="1:15">
      <c r="A174" s="28" t="s">
        <v>145</v>
      </c>
      <c r="B174" s="29">
        <v>0.11</v>
      </c>
      <c r="C174" s="28" t="s">
        <v>146</v>
      </c>
      <c r="D174" s="28" t="s">
        <v>147</v>
      </c>
      <c r="E174" s="28" t="s">
        <v>148</v>
      </c>
      <c r="F174" s="28" t="s">
        <v>149</v>
      </c>
      <c r="G174" s="28" t="s">
        <v>150</v>
      </c>
      <c r="I174" s="28" t="s">
        <v>145</v>
      </c>
      <c r="J174" s="29">
        <v>0.11</v>
      </c>
      <c r="K174" s="33">
        <f t="shared" si="52"/>
        <v>0.00122222222222222</v>
      </c>
      <c r="L174" s="33">
        <f t="shared" si="53"/>
        <v>0.000611111111111111</v>
      </c>
      <c r="M174" s="34">
        <v>0</v>
      </c>
      <c r="N174" s="33">
        <f t="shared" si="54"/>
        <v>-0.00125</v>
      </c>
      <c r="O174" s="33">
        <f t="shared" si="55"/>
        <v>-0.0025</v>
      </c>
    </row>
    <row r="175" ht="57" spans="1:15">
      <c r="A175" s="28" t="s">
        <v>29</v>
      </c>
      <c r="B175" s="29">
        <v>0.09</v>
      </c>
      <c r="C175" s="28" t="s">
        <v>30</v>
      </c>
      <c r="D175" s="28" t="s">
        <v>31</v>
      </c>
      <c r="E175" s="28" t="s">
        <v>32</v>
      </c>
      <c r="F175" s="28" t="s">
        <v>33</v>
      </c>
      <c r="G175" s="28" t="s">
        <v>34</v>
      </c>
      <c r="I175" s="28" t="s">
        <v>29</v>
      </c>
      <c r="J175" s="29">
        <v>0.09</v>
      </c>
      <c r="K175" s="33">
        <f t="shared" si="52"/>
        <v>0.001</v>
      </c>
      <c r="L175" s="33">
        <f t="shared" si="53"/>
        <v>0.0005</v>
      </c>
      <c r="M175" s="34">
        <v>0</v>
      </c>
      <c r="N175" s="33">
        <f t="shared" si="54"/>
        <v>-0.00102272727272727</v>
      </c>
      <c r="O175" s="33">
        <f t="shared" si="55"/>
        <v>-0.00204545454545455</v>
      </c>
    </row>
    <row r="176" ht="42.75" spans="1:15">
      <c r="A176" s="28" t="s">
        <v>153</v>
      </c>
      <c r="B176" s="29">
        <v>0.08</v>
      </c>
      <c r="C176" s="28" t="s">
        <v>154</v>
      </c>
      <c r="D176" s="28" t="s">
        <v>155</v>
      </c>
      <c r="E176" s="28" t="s">
        <v>156</v>
      </c>
      <c r="F176" s="28" t="s">
        <v>157</v>
      </c>
      <c r="G176" s="28" t="s">
        <v>158</v>
      </c>
      <c r="I176" s="28" t="s">
        <v>153</v>
      </c>
      <c r="J176" s="29">
        <v>0.08</v>
      </c>
      <c r="K176" s="33">
        <f t="shared" si="52"/>
        <v>0.000888888888888889</v>
      </c>
      <c r="L176" s="33">
        <f t="shared" si="53"/>
        <v>0.000444444444444444</v>
      </c>
      <c r="M176" s="34">
        <v>0</v>
      </c>
      <c r="N176" s="33">
        <f t="shared" si="54"/>
        <v>-0.000909090909090909</v>
      </c>
      <c r="O176" s="33">
        <f t="shared" si="55"/>
        <v>-0.00181818181818182</v>
      </c>
    </row>
    <row r="177" ht="28.5" spans="1:15">
      <c r="A177" s="28" t="s">
        <v>160</v>
      </c>
      <c r="B177" s="29">
        <v>0.18</v>
      </c>
      <c r="C177" s="28" t="s">
        <v>161</v>
      </c>
      <c r="D177" s="28" t="s">
        <v>162</v>
      </c>
      <c r="E177" s="28" t="s">
        <v>163</v>
      </c>
      <c r="F177" s="28" t="s">
        <v>164</v>
      </c>
      <c r="G177" s="28" t="s">
        <v>165</v>
      </c>
      <c r="I177" s="28" t="s">
        <v>160</v>
      </c>
      <c r="J177" s="29">
        <v>0.18</v>
      </c>
      <c r="K177" s="33">
        <f t="shared" si="52"/>
        <v>0.002</v>
      </c>
      <c r="L177" s="33">
        <f t="shared" si="53"/>
        <v>0.001</v>
      </c>
      <c r="M177" s="34">
        <v>0</v>
      </c>
      <c r="N177" s="33">
        <f t="shared" si="54"/>
        <v>-0.00204545454545455</v>
      </c>
      <c r="O177" s="33">
        <f t="shared" si="55"/>
        <v>-0.00409090909090909</v>
      </c>
    </row>
    <row r="178" ht="51" customHeight="1" spans="1:15">
      <c r="A178" s="28" t="s">
        <v>49</v>
      </c>
      <c r="B178" s="29">
        <v>0.09</v>
      </c>
      <c r="C178" s="28" t="s">
        <v>50</v>
      </c>
      <c r="D178" s="28" t="s">
        <v>51</v>
      </c>
      <c r="E178" s="28" t="s">
        <v>52</v>
      </c>
      <c r="F178" s="28" t="s">
        <v>53</v>
      </c>
      <c r="G178" s="28" t="s">
        <v>54</v>
      </c>
      <c r="I178" s="28" t="s">
        <v>49</v>
      </c>
      <c r="J178" s="29">
        <v>0.09</v>
      </c>
      <c r="K178" s="33">
        <f t="shared" si="52"/>
        <v>0.001</v>
      </c>
      <c r="L178" s="33">
        <f t="shared" si="53"/>
        <v>0.0005</v>
      </c>
      <c r="M178" s="34">
        <v>0</v>
      </c>
      <c r="N178" s="33">
        <f t="shared" si="54"/>
        <v>-0.00102272727272727</v>
      </c>
      <c r="O178" s="33">
        <f t="shared" si="55"/>
        <v>-0.00204545454545455</v>
      </c>
    </row>
    <row r="179" ht="28.5" spans="1:15">
      <c r="A179" s="28" t="s">
        <v>55</v>
      </c>
      <c r="B179" s="29">
        <v>0.08</v>
      </c>
      <c r="C179" s="28" t="s">
        <v>56</v>
      </c>
      <c r="D179" s="28" t="s">
        <v>57</v>
      </c>
      <c r="E179" s="28" t="s">
        <v>58</v>
      </c>
      <c r="F179" s="28" t="s">
        <v>59</v>
      </c>
      <c r="G179" s="28" t="s">
        <v>60</v>
      </c>
      <c r="I179" s="28" t="s">
        <v>55</v>
      </c>
      <c r="J179" s="29">
        <v>0.08</v>
      </c>
      <c r="K179" s="33">
        <f t="shared" si="52"/>
        <v>0.000888888888888889</v>
      </c>
      <c r="L179" s="33">
        <f t="shared" si="53"/>
        <v>0.000444444444444444</v>
      </c>
      <c r="M179" s="34">
        <v>0</v>
      </c>
      <c r="N179" s="33">
        <f t="shared" si="54"/>
        <v>-0.000909090909090909</v>
      </c>
      <c r="O179" s="33">
        <f t="shared" si="55"/>
        <v>-0.00181818181818182</v>
      </c>
    </row>
    <row r="181" ht="13.5" spans="1:15">
      <c r="A181" s="30" t="s">
        <v>170</v>
      </c>
      <c r="B181" s="27"/>
      <c r="C181" s="27"/>
      <c r="D181" s="27"/>
      <c r="E181" s="27"/>
      <c r="F181" s="27"/>
      <c r="G181" s="27"/>
      <c r="I181" s="30" t="s">
        <v>171</v>
      </c>
      <c r="J181" s="27"/>
      <c r="K181" s="27"/>
      <c r="L181" s="27"/>
      <c r="M181" s="27"/>
      <c r="N181" s="27"/>
      <c r="O181" s="27"/>
    </row>
    <row r="182" ht="28.5" spans="1:15">
      <c r="A182" s="28" t="s">
        <v>7</v>
      </c>
      <c r="B182" s="28" t="s">
        <v>8</v>
      </c>
      <c r="C182" s="28" t="s">
        <v>9</v>
      </c>
      <c r="D182" s="28" t="s">
        <v>10</v>
      </c>
      <c r="E182" s="28" t="s">
        <v>11</v>
      </c>
      <c r="F182" s="28" t="s">
        <v>12</v>
      </c>
      <c r="G182" s="28" t="s">
        <v>13</v>
      </c>
      <c r="I182" s="28" t="s">
        <v>7</v>
      </c>
      <c r="J182" s="28" t="s">
        <v>8</v>
      </c>
      <c r="K182" s="28" t="s">
        <v>9</v>
      </c>
      <c r="L182" s="28" t="s">
        <v>10</v>
      </c>
      <c r="M182" s="28" t="s">
        <v>11</v>
      </c>
      <c r="N182" s="28" t="s">
        <v>12</v>
      </c>
      <c r="O182" s="28" t="s">
        <v>13</v>
      </c>
    </row>
    <row r="183" ht="15.75" spans="1:15">
      <c r="A183" s="28" t="s">
        <v>131</v>
      </c>
      <c r="B183" s="29">
        <v>0.2</v>
      </c>
      <c r="C183" s="29" t="s">
        <v>132</v>
      </c>
      <c r="D183" s="29" t="s">
        <v>133</v>
      </c>
      <c r="E183" s="29" t="s">
        <v>134</v>
      </c>
      <c r="F183" s="29" t="s">
        <v>135</v>
      </c>
      <c r="G183" s="29" t="s">
        <v>136</v>
      </c>
      <c r="I183" s="28" t="s">
        <v>131</v>
      </c>
      <c r="J183" s="29">
        <v>0.2</v>
      </c>
      <c r="K183" s="33">
        <f>J183*$U$152</f>
        <v>0.0024390243902439</v>
      </c>
      <c r="L183" s="33">
        <f>K183/2</f>
        <v>0.00121951219512195</v>
      </c>
      <c r="M183" s="34">
        <v>0</v>
      </c>
      <c r="N183" s="33">
        <f>O183/2</f>
        <v>-0.0025</v>
      </c>
      <c r="O183" s="33">
        <f>J183*$W$152</f>
        <v>-0.005</v>
      </c>
    </row>
    <row r="184" ht="55" customHeight="1" spans="1:15">
      <c r="A184" s="28" t="s">
        <v>138</v>
      </c>
      <c r="B184" s="29">
        <v>0.17</v>
      </c>
      <c r="C184" s="28" t="s">
        <v>139</v>
      </c>
      <c r="D184" s="28" t="s">
        <v>140</v>
      </c>
      <c r="E184" s="28" t="s">
        <v>141</v>
      </c>
      <c r="F184" s="28" t="s">
        <v>142</v>
      </c>
      <c r="G184" s="28" t="s">
        <v>143</v>
      </c>
      <c r="I184" s="28" t="s">
        <v>138</v>
      </c>
      <c r="J184" s="29">
        <v>0.17</v>
      </c>
      <c r="K184" s="33">
        <f t="shared" ref="K184:K190" si="56">J184*$U$152</f>
        <v>0.00207317073170732</v>
      </c>
      <c r="L184" s="33">
        <f t="shared" ref="L184:L190" si="57">K184/2</f>
        <v>0.00103658536585366</v>
      </c>
      <c r="M184" s="34">
        <v>0</v>
      </c>
      <c r="N184" s="33">
        <f t="shared" ref="N184:N190" si="58">O184/2</f>
        <v>-0.002125</v>
      </c>
      <c r="O184" s="33">
        <f t="shared" ref="O184:O190" si="59">J184*$W$152</f>
        <v>-0.00425</v>
      </c>
    </row>
    <row r="185" ht="28.5" spans="1:15">
      <c r="A185" s="28" t="s">
        <v>145</v>
      </c>
      <c r="B185" s="29">
        <v>0.11</v>
      </c>
      <c r="C185" s="28" t="s">
        <v>146</v>
      </c>
      <c r="D185" s="28" t="s">
        <v>147</v>
      </c>
      <c r="E185" s="28" t="s">
        <v>148</v>
      </c>
      <c r="F185" s="28" t="s">
        <v>149</v>
      </c>
      <c r="G185" s="28" t="s">
        <v>150</v>
      </c>
      <c r="I185" s="28" t="s">
        <v>145</v>
      </c>
      <c r="J185" s="29">
        <v>0.11</v>
      </c>
      <c r="K185" s="33">
        <f t="shared" si="56"/>
        <v>0.00134146341463415</v>
      </c>
      <c r="L185" s="33">
        <f t="shared" si="57"/>
        <v>0.000670731707317073</v>
      </c>
      <c r="M185" s="34">
        <v>0</v>
      </c>
      <c r="N185" s="33">
        <f t="shared" si="58"/>
        <v>-0.001375</v>
      </c>
      <c r="O185" s="33">
        <f t="shared" si="59"/>
        <v>-0.00275</v>
      </c>
    </row>
    <row r="186" ht="57" spans="1:15">
      <c r="A186" s="28" t="s">
        <v>29</v>
      </c>
      <c r="B186" s="29">
        <v>0.09</v>
      </c>
      <c r="C186" s="28" t="s">
        <v>30</v>
      </c>
      <c r="D186" s="28" t="s">
        <v>31</v>
      </c>
      <c r="E186" s="28" t="s">
        <v>32</v>
      </c>
      <c r="F186" s="28" t="s">
        <v>33</v>
      </c>
      <c r="G186" s="28" t="s">
        <v>34</v>
      </c>
      <c r="I186" s="28" t="s">
        <v>29</v>
      </c>
      <c r="J186" s="29">
        <v>0.09</v>
      </c>
      <c r="K186" s="33">
        <f t="shared" si="56"/>
        <v>0.00109756097560976</v>
      </c>
      <c r="L186" s="33">
        <f t="shared" si="57"/>
        <v>0.000548780487804878</v>
      </c>
      <c r="M186" s="34">
        <v>0</v>
      </c>
      <c r="N186" s="33">
        <f t="shared" si="58"/>
        <v>-0.001125</v>
      </c>
      <c r="O186" s="33">
        <f t="shared" si="59"/>
        <v>-0.00225</v>
      </c>
    </row>
    <row r="187" ht="42.75" spans="1:15">
      <c r="A187" s="28" t="s">
        <v>153</v>
      </c>
      <c r="B187" s="29">
        <v>0.08</v>
      </c>
      <c r="C187" s="28" t="s">
        <v>154</v>
      </c>
      <c r="D187" s="28" t="s">
        <v>155</v>
      </c>
      <c r="E187" s="28" t="s">
        <v>156</v>
      </c>
      <c r="F187" s="28" t="s">
        <v>157</v>
      </c>
      <c r="G187" s="28" t="s">
        <v>158</v>
      </c>
      <c r="I187" s="28" t="s">
        <v>153</v>
      </c>
      <c r="J187" s="29">
        <v>0.08</v>
      </c>
      <c r="K187" s="33">
        <f t="shared" si="56"/>
        <v>0.000975609756097561</v>
      </c>
      <c r="L187" s="33">
        <f t="shared" si="57"/>
        <v>0.000487804878048781</v>
      </c>
      <c r="M187" s="34">
        <v>0</v>
      </c>
      <c r="N187" s="33">
        <f t="shared" si="58"/>
        <v>-0.001</v>
      </c>
      <c r="O187" s="33">
        <f t="shared" si="59"/>
        <v>-0.002</v>
      </c>
    </row>
    <row r="188" ht="28.5" spans="1:15">
      <c r="A188" s="28" t="s">
        <v>160</v>
      </c>
      <c r="B188" s="29">
        <v>0.18</v>
      </c>
      <c r="C188" s="28" t="s">
        <v>161</v>
      </c>
      <c r="D188" s="28" t="s">
        <v>162</v>
      </c>
      <c r="E188" s="28" t="s">
        <v>163</v>
      </c>
      <c r="F188" s="28" t="s">
        <v>164</v>
      </c>
      <c r="G188" s="28" t="s">
        <v>165</v>
      </c>
      <c r="I188" s="28" t="s">
        <v>160</v>
      </c>
      <c r="J188" s="29">
        <v>0.18</v>
      </c>
      <c r="K188" s="33">
        <f t="shared" si="56"/>
        <v>0.00219512195121951</v>
      </c>
      <c r="L188" s="33">
        <f t="shared" si="57"/>
        <v>0.00109756097560976</v>
      </c>
      <c r="M188" s="34">
        <v>0</v>
      </c>
      <c r="N188" s="33">
        <f t="shared" si="58"/>
        <v>-0.00225</v>
      </c>
      <c r="O188" s="33">
        <f t="shared" si="59"/>
        <v>-0.0045</v>
      </c>
    </row>
    <row r="189" ht="47" customHeight="1" spans="1:15">
      <c r="A189" s="28" t="s">
        <v>49</v>
      </c>
      <c r="B189" s="29">
        <v>0.09</v>
      </c>
      <c r="C189" s="28" t="s">
        <v>50</v>
      </c>
      <c r="D189" s="28" t="s">
        <v>51</v>
      </c>
      <c r="E189" s="28" t="s">
        <v>52</v>
      </c>
      <c r="F189" s="28" t="s">
        <v>53</v>
      </c>
      <c r="G189" s="28" t="s">
        <v>54</v>
      </c>
      <c r="I189" s="28" t="s">
        <v>49</v>
      </c>
      <c r="J189" s="29">
        <v>0.09</v>
      </c>
      <c r="K189" s="33">
        <f t="shared" si="56"/>
        <v>0.00109756097560976</v>
      </c>
      <c r="L189" s="33">
        <f t="shared" si="57"/>
        <v>0.000548780487804878</v>
      </c>
      <c r="M189" s="34">
        <v>0</v>
      </c>
      <c r="N189" s="33">
        <f t="shared" si="58"/>
        <v>-0.001125</v>
      </c>
      <c r="O189" s="33">
        <f t="shared" si="59"/>
        <v>-0.00225</v>
      </c>
    </row>
    <row r="190" ht="28.5" spans="1:15">
      <c r="A190" s="28" t="s">
        <v>55</v>
      </c>
      <c r="B190" s="29">
        <v>0.08</v>
      </c>
      <c r="C190" s="28" t="s">
        <v>56</v>
      </c>
      <c r="D190" s="28" t="s">
        <v>57</v>
      </c>
      <c r="E190" s="28" t="s">
        <v>58</v>
      </c>
      <c r="F190" s="28" t="s">
        <v>59</v>
      </c>
      <c r="G190" s="28" t="s">
        <v>60</v>
      </c>
      <c r="I190" s="28" t="s">
        <v>55</v>
      </c>
      <c r="J190" s="29">
        <v>0.08</v>
      </c>
      <c r="K190" s="33">
        <f t="shared" si="56"/>
        <v>0.000975609756097561</v>
      </c>
      <c r="L190" s="33">
        <f t="shared" si="57"/>
        <v>0.000487804878048781</v>
      </c>
      <c r="M190" s="34">
        <v>0</v>
      </c>
      <c r="N190" s="33">
        <f t="shared" si="58"/>
        <v>-0.001</v>
      </c>
      <c r="O190" s="33">
        <f t="shared" si="59"/>
        <v>-0.002</v>
      </c>
    </row>
    <row r="193" ht="13.5" spans="1:15">
      <c r="A193" s="30" t="s">
        <v>172</v>
      </c>
      <c r="B193" s="27"/>
      <c r="C193" s="27"/>
      <c r="D193" s="27"/>
      <c r="E193" s="27"/>
      <c r="F193" s="27"/>
      <c r="G193" s="27"/>
      <c r="I193" s="30" t="s">
        <v>173</v>
      </c>
      <c r="J193" s="27"/>
      <c r="K193" s="27"/>
      <c r="L193" s="27"/>
      <c r="M193" s="27"/>
      <c r="N193" s="27"/>
      <c r="O193" s="27"/>
    </row>
    <row r="194" ht="28.5" spans="1:15">
      <c r="A194" s="28" t="s">
        <v>7</v>
      </c>
      <c r="B194" s="28" t="s">
        <v>8</v>
      </c>
      <c r="C194" s="28" t="s">
        <v>9</v>
      </c>
      <c r="D194" s="28" t="s">
        <v>10</v>
      </c>
      <c r="E194" s="28" t="s">
        <v>11</v>
      </c>
      <c r="F194" s="28" t="s">
        <v>12</v>
      </c>
      <c r="G194" s="28" t="s">
        <v>13</v>
      </c>
      <c r="I194" s="28" t="s">
        <v>7</v>
      </c>
      <c r="J194" s="28" t="s">
        <v>8</v>
      </c>
      <c r="K194" s="28" t="s">
        <v>9</v>
      </c>
      <c r="L194" s="28" t="s">
        <v>10</v>
      </c>
      <c r="M194" s="28" t="s">
        <v>11</v>
      </c>
      <c r="N194" s="28" t="s">
        <v>12</v>
      </c>
      <c r="O194" s="28" t="s">
        <v>13</v>
      </c>
    </row>
    <row r="195" ht="15.75" spans="1:15">
      <c r="A195" s="28" t="s">
        <v>131</v>
      </c>
      <c r="B195" s="29">
        <v>0.2</v>
      </c>
      <c r="C195" s="29" t="s">
        <v>132</v>
      </c>
      <c r="D195" s="29" t="s">
        <v>133</v>
      </c>
      <c r="E195" s="29" t="s">
        <v>134</v>
      </c>
      <c r="F195" s="29" t="s">
        <v>135</v>
      </c>
      <c r="G195" s="29" t="s">
        <v>136</v>
      </c>
      <c r="I195" s="28" t="s">
        <v>131</v>
      </c>
      <c r="J195" s="29">
        <v>0.2</v>
      </c>
      <c r="K195" s="33">
        <f>J195*$U$153</f>
        <v>0.00222222222222222</v>
      </c>
      <c r="L195" s="33">
        <f>K195/2</f>
        <v>0.00111111111111111</v>
      </c>
      <c r="M195" s="34">
        <v>0</v>
      </c>
      <c r="N195" s="33">
        <f>O195/2</f>
        <v>-0.00227272727272727</v>
      </c>
      <c r="O195" s="33">
        <f>J195*$W$153</f>
        <v>-0.00454545454545454</v>
      </c>
    </row>
    <row r="196" ht="52" customHeight="1" spans="1:15">
      <c r="A196" s="28" t="s">
        <v>138</v>
      </c>
      <c r="B196" s="29">
        <v>0.17</v>
      </c>
      <c r="C196" s="28" t="s">
        <v>139</v>
      </c>
      <c r="D196" s="28" t="s">
        <v>140</v>
      </c>
      <c r="E196" s="28" t="s">
        <v>141</v>
      </c>
      <c r="F196" s="28" t="s">
        <v>142</v>
      </c>
      <c r="G196" s="28" t="s">
        <v>143</v>
      </c>
      <c r="I196" s="28" t="s">
        <v>138</v>
      </c>
      <c r="J196" s="29">
        <v>0.17</v>
      </c>
      <c r="K196" s="33">
        <f t="shared" ref="K196:K202" si="60">J196*$U$153</f>
        <v>0.00188888888888889</v>
      </c>
      <c r="L196" s="33">
        <f t="shared" ref="L196:L202" si="61">K196/2</f>
        <v>0.000944444444444445</v>
      </c>
      <c r="M196" s="34">
        <v>0</v>
      </c>
      <c r="N196" s="33">
        <f t="shared" ref="N196:N202" si="62">O196/2</f>
        <v>-0.00193181818181818</v>
      </c>
      <c r="O196" s="33">
        <f t="shared" ref="O196:O202" si="63">J196*$W$153</f>
        <v>-0.00386363636363636</v>
      </c>
    </row>
    <row r="197" ht="28.5" spans="1:15">
      <c r="A197" s="28" t="s">
        <v>145</v>
      </c>
      <c r="B197" s="29">
        <v>0.11</v>
      </c>
      <c r="C197" s="28" t="s">
        <v>146</v>
      </c>
      <c r="D197" s="28" t="s">
        <v>147</v>
      </c>
      <c r="E197" s="28" t="s">
        <v>148</v>
      </c>
      <c r="F197" s="28" t="s">
        <v>149</v>
      </c>
      <c r="G197" s="28" t="s">
        <v>150</v>
      </c>
      <c r="I197" s="28" t="s">
        <v>145</v>
      </c>
      <c r="J197" s="29">
        <v>0.11</v>
      </c>
      <c r="K197" s="33">
        <f t="shared" si="60"/>
        <v>0.00122222222222222</v>
      </c>
      <c r="L197" s="33">
        <f t="shared" si="61"/>
        <v>0.000611111111111111</v>
      </c>
      <c r="M197" s="34">
        <v>0</v>
      </c>
      <c r="N197" s="33">
        <f t="shared" si="62"/>
        <v>-0.00125</v>
      </c>
      <c r="O197" s="33">
        <f t="shared" si="63"/>
        <v>-0.0025</v>
      </c>
    </row>
    <row r="198" ht="57" spans="1:15">
      <c r="A198" s="28" t="s">
        <v>29</v>
      </c>
      <c r="B198" s="29">
        <v>0.09</v>
      </c>
      <c r="C198" s="28" t="s">
        <v>30</v>
      </c>
      <c r="D198" s="28" t="s">
        <v>31</v>
      </c>
      <c r="E198" s="28" t="s">
        <v>32</v>
      </c>
      <c r="F198" s="28" t="s">
        <v>33</v>
      </c>
      <c r="G198" s="28" t="s">
        <v>34</v>
      </c>
      <c r="I198" s="28" t="s">
        <v>29</v>
      </c>
      <c r="J198" s="29">
        <v>0.09</v>
      </c>
      <c r="K198" s="33">
        <f t="shared" si="60"/>
        <v>0.001</v>
      </c>
      <c r="L198" s="33">
        <f t="shared" si="61"/>
        <v>0.0005</v>
      </c>
      <c r="M198" s="34">
        <v>0</v>
      </c>
      <c r="N198" s="33">
        <f t="shared" si="62"/>
        <v>-0.00102272727272727</v>
      </c>
      <c r="O198" s="33">
        <f t="shared" si="63"/>
        <v>-0.00204545454545454</v>
      </c>
    </row>
    <row r="199" ht="42.75" spans="1:15">
      <c r="A199" s="28" t="s">
        <v>153</v>
      </c>
      <c r="B199" s="29">
        <v>0.08</v>
      </c>
      <c r="C199" s="28" t="s">
        <v>154</v>
      </c>
      <c r="D199" s="28" t="s">
        <v>155</v>
      </c>
      <c r="E199" s="28" t="s">
        <v>156</v>
      </c>
      <c r="F199" s="28" t="s">
        <v>157</v>
      </c>
      <c r="G199" s="28" t="s">
        <v>158</v>
      </c>
      <c r="I199" s="28" t="s">
        <v>153</v>
      </c>
      <c r="J199" s="29">
        <v>0.08</v>
      </c>
      <c r="K199" s="33">
        <f t="shared" si="60"/>
        <v>0.000888888888888889</v>
      </c>
      <c r="L199" s="33">
        <f t="shared" si="61"/>
        <v>0.000444444444444444</v>
      </c>
      <c r="M199" s="34">
        <v>0</v>
      </c>
      <c r="N199" s="33">
        <f t="shared" si="62"/>
        <v>-0.000909090909090908</v>
      </c>
      <c r="O199" s="33">
        <f t="shared" si="63"/>
        <v>-0.00181818181818182</v>
      </c>
    </row>
    <row r="200" ht="28.5" spans="1:15">
      <c r="A200" s="28" t="s">
        <v>160</v>
      </c>
      <c r="B200" s="29">
        <v>0.18</v>
      </c>
      <c r="C200" s="28" t="s">
        <v>161</v>
      </c>
      <c r="D200" s="28" t="s">
        <v>162</v>
      </c>
      <c r="E200" s="28" t="s">
        <v>163</v>
      </c>
      <c r="F200" s="28" t="s">
        <v>164</v>
      </c>
      <c r="G200" s="28" t="s">
        <v>165</v>
      </c>
      <c r="I200" s="28" t="s">
        <v>160</v>
      </c>
      <c r="J200" s="29">
        <v>0.18</v>
      </c>
      <c r="K200" s="33">
        <f t="shared" si="60"/>
        <v>0.002</v>
      </c>
      <c r="L200" s="33">
        <f t="shared" si="61"/>
        <v>0.001</v>
      </c>
      <c r="M200" s="34">
        <v>0</v>
      </c>
      <c r="N200" s="33">
        <f t="shared" si="62"/>
        <v>-0.00204545454545454</v>
      </c>
      <c r="O200" s="33">
        <f t="shared" si="63"/>
        <v>-0.00409090909090909</v>
      </c>
    </row>
    <row r="201" ht="44" customHeight="1" spans="1:15">
      <c r="A201" s="28" t="s">
        <v>49</v>
      </c>
      <c r="B201" s="29">
        <v>0.09</v>
      </c>
      <c r="C201" s="28" t="s">
        <v>50</v>
      </c>
      <c r="D201" s="28" t="s">
        <v>51</v>
      </c>
      <c r="E201" s="28" t="s">
        <v>52</v>
      </c>
      <c r="F201" s="28" t="s">
        <v>53</v>
      </c>
      <c r="G201" s="28" t="s">
        <v>54</v>
      </c>
      <c r="I201" s="28" t="s">
        <v>49</v>
      </c>
      <c r="J201" s="29">
        <v>0.09</v>
      </c>
      <c r="K201" s="33">
        <f t="shared" si="60"/>
        <v>0.001</v>
      </c>
      <c r="L201" s="33">
        <f t="shared" si="61"/>
        <v>0.0005</v>
      </c>
      <c r="M201" s="34">
        <v>0</v>
      </c>
      <c r="N201" s="33">
        <f t="shared" si="62"/>
        <v>-0.00102272727272727</v>
      </c>
      <c r="O201" s="33">
        <f t="shared" si="63"/>
        <v>-0.00204545454545454</v>
      </c>
    </row>
    <row r="202" ht="28.5" spans="1:15">
      <c r="A202" s="28" t="s">
        <v>55</v>
      </c>
      <c r="B202" s="29">
        <v>0.08</v>
      </c>
      <c r="C202" s="28" t="s">
        <v>56</v>
      </c>
      <c r="D202" s="28" t="s">
        <v>57</v>
      </c>
      <c r="E202" s="28" t="s">
        <v>58</v>
      </c>
      <c r="F202" s="28" t="s">
        <v>59</v>
      </c>
      <c r="G202" s="28" t="s">
        <v>60</v>
      </c>
      <c r="I202" s="28" t="s">
        <v>55</v>
      </c>
      <c r="J202" s="29">
        <v>0.08</v>
      </c>
      <c r="K202" s="33">
        <f t="shared" si="60"/>
        <v>0.000888888888888889</v>
      </c>
      <c r="L202" s="33">
        <f t="shared" si="61"/>
        <v>0.000444444444444444</v>
      </c>
      <c r="M202" s="34">
        <v>0</v>
      </c>
      <c r="N202" s="33">
        <f t="shared" si="62"/>
        <v>-0.000909090909090908</v>
      </c>
      <c r="O202" s="33">
        <f t="shared" si="63"/>
        <v>-0.00181818181818182</v>
      </c>
    </row>
    <row r="206" ht="13.5" spans="1:15">
      <c r="A206" s="30" t="s">
        <v>174</v>
      </c>
      <c r="B206" s="27"/>
      <c r="C206" s="27"/>
      <c r="D206" s="27"/>
      <c r="E206" s="27"/>
      <c r="F206" s="27"/>
      <c r="G206" s="27"/>
      <c r="I206" s="30" t="s">
        <v>175</v>
      </c>
      <c r="J206" s="27"/>
      <c r="K206" s="27"/>
      <c r="L206" s="27"/>
      <c r="M206" s="27"/>
      <c r="N206" s="27"/>
      <c r="O206" s="27"/>
    </row>
    <row r="207" ht="28.5" spans="1:15">
      <c r="A207" s="28" t="s">
        <v>7</v>
      </c>
      <c r="B207" s="28" t="s">
        <v>8</v>
      </c>
      <c r="C207" s="28" t="s">
        <v>9</v>
      </c>
      <c r="D207" s="28" t="s">
        <v>10</v>
      </c>
      <c r="E207" s="28" t="s">
        <v>11</v>
      </c>
      <c r="F207" s="28" t="s">
        <v>12</v>
      </c>
      <c r="G207" s="28" t="s">
        <v>13</v>
      </c>
      <c r="I207" s="28" t="s">
        <v>7</v>
      </c>
      <c r="J207" s="28" t="s">
        <v>8</v>
      </c>
      <c r="K207" s="28" t="s">
        <v>9</v>
      </c>
      <c r="L207" s="28" t="s">
        <v>10</v>
      </c>
      <c r="M207" s="28" t="s">
        <v>11</v>
      </c>
      <c r="N207" s="28" t="s">
        <v>12</v>
      </c>
      <c r="O207" s="28" t="s">
        <v>13</v>
      </c>
    </row>
    <row r="208" ht="15.75" spans="1:15">
      <c r="A208" s="28" t="s">
        <v>131</v>
      </c>
      <c r="B208" s="29">
        <v>0.2</v>
      </c>
      <c r="C208" s="29" t="s">
        <v>132</v>
      </c>
      <c r="D208" s="29" t="s">
        <v>133</v>
      </c>
      <c r="E208" s="29" t="s">
        <v>134</v>
      </c>
      <c r="F208" s="29" t="s">
        <v>135</v>
      </c>
      <c r="G208" s="29" t="s">
        <v>136</v>
      </c>
      <c r="I208" s="28" t="s">
        <v>131</v>
      </c>
      <c r="J208" s="29">
        <v>0.2</v>
      </c>
      <c r="K208" s="33">
        <f>J208*$U$154</f>
        <v>0.0024390243902439</v>
      </c>
      <c r="L208" s="33">
        <f>K208/2</f>
        <v>0.00121951219512195</v>
      </c>
      <c r="M208" s="34">
        <v>0</v>
      </c>
      <c r="N208" s="33">
        <f>O208/2</f>
        <v>-0.0025</v>
      </c>
      <c r="O208" s="33">
        <f>J208*$W$154</f>
        <v>-0.005</v>
      </c>
    </row>
    <row r="209" ht="45" customHeight="1" spans="1:15">
      <c r="A209" s="28" t="s">
        <v>138</v>
      </c>
      <c r="B209" s="29">
        <v>0.17</v>
      </c>
      <c r="C209" s="28" t="s">
        <v>139</v>
      </c>
      <c r="D209" s="28" t="s">
        <v>140</v>
      </c>
      <c r="E209" s="28" t="s">
        <v>141</v>
      </c>
      <c r="F209" s="28" t="s">
        <v>142</v>
      </c>
      <c r="G209" s="28" t="s">
        <v>143</v>
      </c>
      <c r="I209" s="28" t="s">
        <v>138</v>
      </c>
      <c r="J209" s="29">
        <v>0.17</v>
      </c>
      <c r="K209" s="33">
        <f t="shared" ref="K209:K215" si="64">J209*$U$154</f>
        <v>0.00207317073170732</v>
      </c>
      <c r="L209" s="33">
        <f t="shared" ref="L209:L215" si="65">K209/2</f>
        <v>0.00103658536585366</v>
      </c>
      <c r="M209" s="34">
        <v>0</v>
      </c>
      <c r="N209" s="33">
        <f t="shared" ref="N209:N215" si="66">O209/2</f>
        <v>-0.002125</v>
      </c>
      <c r="O209" s="33">
        <f t="shared" ref="O209:O215" si="67">J209*$W$154</f>
        <v>-0.00425</v>
      </c>
    </row>
    <row r="210" ht="28.5" spans="1:15">
      <c r="A210" s="28" t="s">
        <v>145</v>
      </c>
      <c r="B210" s="29">
        <v>0.11</v>
      </c>
      <c r="C210" s="28" t="s">
        <v>146</v>
      </c>
      <c r="D210" s="28" t="s">
        <v>147</v>
      </c>
      <c r="E210" s="28" t="s">
        <v>148</v>
      </c>
      <c r="F210" s="28" t="s">
        <v>149</v>
      </c>
      <c r="G210" s="28" t="s">
        <v>150</v>
      </c>
      <c r="I210" s="28" t="s">
        <v>145</v>
      </c>
      <c r="J210" s="29">
        <v>0.11</v>
      </c>
      <c r="K210" s="33">
        <f t="shared" si="64"/>
        <v>0.00134146341463415</v>
      </c>
      <c r="L210" s="33">
        <f t="shared" si="65"/>
        <v>0.000670731707317073</v>
      </c>
      <c r="M210" s="34">
        <v>0</v>
      </c>
      <c r="N210" s="33">
        <f t="shared" si="66"/>
        <v>-0.001375</v>
      </c>
      <c r="O210" s="33">
        <f t="shared" si="67"/>
        <v>-0.00275</v>
      </c>
    </row>
    <row r="211" ht="57" spans="1:15">
      <c r="A211" s="28" t="s">
        <v>29</v>
      </c>
      <c r="B211" s="29">
        <v>0.09</v>
      </c>
      <c r="C211" s="28" t="s">
        <v>30</v>
      </c>
      <c r="D211" s="28" t="s">
        <v>31</v>
      </c>
      <c r="E211" s="28" t="s">
        <v>32</v>
      </c>
      <c r="F211" s="28" t="s">
        <v>33</v>
      </c>
      <c r="G211" s="28" t="s">
        <v>34</v>
      </c>
      <c r="I211" s="28" t="s">
        <v>29</v>
      </c>
      <c r="J211" s="29">
        <v>0.09</v>
      </c>
      <c r="K211" s="33">
        <f t="shared" si="64"/>
        <v>0.00109756097560976</v>
      </c>
      <c r="L211" s="33">
        <f t="shared" si="65"/>
        <v>0.000548780487804878</v>
      </c>
      <c r="M211" s="34">
        <v>0</v>
      </c>
      <c r="N211" s="33">
        <f t="shared" si="66"/>
        <v>-0.001125</v>
      </c>
      <c r="O211" s="33">
        <f t="shared" si="67"/>
        <v>-0.00225</v>
      </c>
    </row>
    <row r="212" ht="42.75" spans="1:15">
      <c r="A212" s="28" t="s">
        <v>153</v>
      </c>
      <c r="B212" s="29">
        <v>0.08</v>
      </c>
      <c r="C212" s="28" t="s">
        <v>154</v>
      </c>
      <c r="D212" s="28" t="s">
        <v>155</v>
      </c>
      <c r="E212" s="28" t="s">
        <v>156</v>
      </c>
      <c r="F212" s="28" t="s">
        <v>157</v>
      </c>
      <c r="G212" s="28" t="s">
        <v>158</v>
      </c>
      <c r="I212" s="28" t="s">
        <v>153</v>
      </c>
      <c r="J212" s="29">
        <v>0.08</v>
      </c>
      <c r="K212" s="33">
        <f t="shared" si="64"/>
        <v>0.000975609756097561</v>
      </c>
      <c r="L212" s="33">
        <f t="shared" si="65"/>
        <v>0.000487804878048781</v>
      </c>
      <c r="M212" s="34">
        <v>0</v>
      </c>
      <c r="N212" s="33">
        <f t="shared" si="66"/>
        <v>-0.001</v>
      </c>
      <c r="O212" s="33">
        <f t="shared" si="67"/>
        <v>-0.002</v>
      </c>
    </row>
    <row r="213" ht="28.5" spans="1:15">
      <c r="A213" s="28" t="s">
        <v>160</v>
      </c>
      <c r="B213" s="29">
        <v>0.18</v>
      </c>
      <c r="C213" s="28" t="s">
        <v>161</v>
      </c>
      <c r="D213" s="28" t="s">
        <v>162</v>
      </c>
      <c r="E213" s="28" t="s">
        <v>163</v>
      </c>
      <c r="F213" s="28" t="s">
        <v>164</v>
      </c>
      <c r="G213" s="28" t="s">
        <v>165</v>
      </c>
      <c r="I213" s="28" t="s">
        <v>160</v>
      </c>
      <c r="J213" s="29">
        <v>0.18</v>
      </c>
      <c r="K213" s="33">
        <f t="shared" si="64"/>
        <v>0.00219512195121951</v>
      </c>
      <c r="L213" s="33">
        <f t="shared" si="65"/>
        <v>0.00109756097560976</v>
      </c>
      <c r="M213" s="34">
        <v>0</v>
      </c>
      <c r="N213" s="33">
        <f t="shared" si="66"/>
        <v>-0.00225</v>
      </c>
      <c r="O213" s="33">
        <f t="shared" si="67"/>
        <v>-0.0045</v>
      </c>
    </row>
    <row r="214" ht="45" customHeight="1" spans="1:15">
      <c r="A214" s="28" t="s">
        <v>49</v>
      </c>
      <c r="B214" s="29">
        <v>0.09</v>
      </c>
      <c r="C214" s="28" t="s">
        <v>50</v>
      </c>
      <c r="D214" s="28" t="s">
        <v>51</v>
      </c>
      <c r="E214" s="28" t="s">
        <v>52</v>
      </c>
      <c r="F214" s="28" t="s">
        <v>53</v>
      </c>
      <c r="G214" s="28" t="s">
        <v>54</v>
      </c>
      <c r="I214" s="28" t="s">
        <v>49</v>
      </c>
      <c r="J214" s="29">
        <v>0.09</v>
      </c>
      <c r="K214" s="33">
        <f t="shared" si="64"/>
        <v>0.00109756097560976</v>
      </c>
      <c r="L214" s="33">
        <f t="shared" si="65"/>
        <v>0.000548780487804878</v>
      </c>
      <c r="M214" s="34">
        <v>0</v>
      </c>
      <c r="N214" s="33">
        <f t="shared" si="66"/>
        <v>-0.001125</v>
      </c>
      <c r="O214" s="33">
        <f t="shared" si="67"/>
        <v>-0.00225</v>
      </c>
    </row>
    <row r="215" ht="28.5" spans="1:15">
      <c r="A215" s="28" t="s">
        <v>55</v>
      </c>
      <c r="B215" s="29">
        <v>0.08</v>
      </c>
      <c r="C215" s="28" t="s">
        <v>56</v>
      </c>
      <c r="D215" s="28" t="s">
        <v>57</v>
      </c>
      <c r="E215" s="28" t="s">
        <v>58</v>
      </c>
      <c r="F215" s="28" t="s">
        <v>59</v>
      </c>
      <c r="G215" s="28" t="s">
        <v>60</v>
      </c>
      <c r="I215" s="28" t="s">
        <v>55</v>
      </c>
      <c r="J215" s="29">
        <v>0.08</v>
      </c>
      <c r="K215" s="33">
        <f t="shared" si="64"/>
        <v>0.000975609756097561</v>
      </c>
      <c r="L215" s="33">
        <f t="shared" si="65"/>
        <v>0.000487804878048781</v>
      </c>
      <c r="M215" s="34">
        <v>0</v>
      </c>
      <c r="N215" s="33">
        <f t="shared" si="66"/>
        <v>-0.001</v>
      </c>
      <c r="O215" s="33">
        <f t="shared" si="67"/>
        <v>-0.002</v>
      </c>
    </row>
  </sheetData>
  <mergeCells count="36">
    <mergeCell ref="A1:G1"/>
    <mergeCell ref="I1:O1"/>
    <mergeCell ref="A11:G11"/>
    <mergeCell ref="I11:O11"/>
    <mergeCell ref="A23:G23"/>
    <mergeCell ref="I23:O23"/>
    <mergeCell ref="A33:G33"/>
    <mergeCell ref="I33:O33"/>
    <mergeCell ref="A43:G43"/>
    <mergeCell ref="I43:O43"/>
    <mergeCell ref="A56:G56"/>
    <mergeCell ref="I56:O56"/>
    <mergeCell ref="A69:G69"/>
    <mergeCell ref="I69:O69"/>
    <mergeCell ref="A82:G82"/>
    <mergeCell ref="I82:O82"/>
    <mergeCell ref="A95:G95"/>
    <mergeCell ref="I95:O95"/>
    <mergeCell ref="A108:G108"/>
    <mergeCell ref="I108:O108"/>
    <mergeCell ref="A121:G121"/>
    <mergeCell ref="I121:O121"/>
    <mergeCell ref="A134:G134"/>
    <mergeCell ref="I134:O134"/>
    <mergeCell ref="A148:G148"/>
    <mergeCell ref="I148:O148"/>
    <mergeCell ref="A159:G159"/>
    <mergeCell ref="I159:O159"/>
    <mergeCell ref="A170:G170"/>
    <mergeCell ref="I170:O170"/>
    <mergeCell ref="A181:G181"/>
    <mergeCell ref="I181:O181"/>
    <mergeCell ref="A193:G193"/>
    <mergeCell ref="I193:O193"/>
    <mergeCell ref="A206:G206"/>
    <mergeCell ref="I206:O206"/>
  </mergeCells>
  <pageMargins left="0.75" right="0.75" top="1" bottom="1" header="0.5" footer="0.5"/>
  <pageSetup paperSize="9" scale="8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9"/>
  <sheetViews>
    <sheetView zoomScale="85" zoomScaleNormal="85" workbookViewId="0">
      <selection activeCell="Q32" sqref="Q32"/>
    </sheetView>
  </sheetViews>
  <sheetFormatPr defaultColWidth="9" defaultRowHeight="18.75"/>
  <cols>
    <col min="1" max="1" width="21.375" style="8" customWidth="1"/>
    <col min="2" max="2" width="24" style="8" customWidth="1"/>
    <col min="3" max="4" width="9" style="8"/>
    <col min="5" max="5" width="12.25" style="8"/>
    <col min="6" max="12" width="11.125" style="8"/>
    <col min="13" max="13" width="9" style="8"/>
    <col min="14" max="14" width="18.875" style="8" customWidth="1"/>
    <col min="15" max="17" width="11.5" style="8"/>
    <col min="18" max="18" width="11" style="8"/>
    <col min="19" max="20" width="9.5" style="8"/>
    <col min="21" max="16384" width="9" style="8"/>
  </cols>
  <sheetData>
    <row r="1" s="8" customFormat="1" spans="1:22">
      <c r="A1" s="9" t="s">
        <v>176</v>
      </c>
      <c r="B1" s="10"/>
      <c r="D1" s="11" t="s">
        <v>177</v>
      </c>
      <c r="E1" s="11"/>
      <c r="F1" s="11"/>
      <c r="G1" s="11"/>
      <c r="H1" s="11"/>
      <c r="I1" s="11"/>
      <c r="J1" s="11"/>
      <c r="K1" s="11"/>
      <c r="L1" s="11"/>
      <c r="N1" s="21"/>
      <c r="O1" s="21"/>
      <c r="P1" s="21"/>
      <c r="Q1" s="21"/>
      <c r="R1" s="21"/>
      <c r="S1" s="21"/>
      <c r="T1" s="21"/>
      <c r="U1" s="21"/>
      <c r="V1" s="21"/>
    </row>
    <row r="2" s="8" customFormat="1" spans="1:12">
      <c r="A2" s="12" t="s">
        <v>178</v>
      </c>
      <c r="B2" s="12" t="s">
        <v>179</v>
      </c>
      <c r="D2" s="13" t="s">
        <v>180</v>
      </c>
      <c r="E2" s="14">
        <v>1</v>
      </c>
      <c r="F2" s="14">
        <v>2</v>
      </c>
      <c r="G2" s="14">
        <v>3</v>
      </c>
      <c r="H2" s="14">
        <v>4</v>
      </c>
      <c r="I2" s="14">
        <v>5</v>
      </c>
      <c r="J2" s="14">
        <v>6</v>
      </c>
      <c r="K2" s="14">
        <v>7</v>
      </c>
      <c r="L2" s="14">
        <v>8</v>
      </c>
    </row>
    <row r="3" s="8" customFormat="1" spans="1:22">
      <c r="A3" s="12" t="s">
        <v>181</v>
      </c>
      <c r="B3" s="15">
        <v>0.0936</v>
      </c>
      <c r="D3" s="13" t="s">
        <v>182</v>
      </c>
      <c r="E3" s="16">
        <f>(1-1/POWER((1+$B$3),E2))/(1-1/POWER((1+$B$3),40))</f>
        <v>0.0880456702271856</v>
      </c>
      <c r="F3" s="16">
        <f>(1-1/POWER((1+$B$3),F2))/(1-1/POWER((1+$B$3),40))</f>
        <v>0.168555610083793</v>
      </c>
      <c r="G3" s="16">
        <f>(1-1/POWER((1+$B$3),G2))/(1-1/POWER((1+$B$3),40))</f>
        <v>0.242174794297954</v>
      </c>
      <c r="H3" s="16">
        <f>(1-1/POWER((1+$B$3),H2))/(1-1/POWER((1+$B$3),40))</f>
        <v>0.309492994932703</v>
      </c>
      <c r="I3" s="16">
        <f>(1-1/POWER((1+$B$3),I2))/(1-1/POWER((1+$B$3),40))</f>
        <v>0.371049506120294</v>
      </c>
      <c r="J3" s="16">
        <f>(1-1/POWER((1+$B$3),J2))/(1-1/POWER((1+$B$3),40))</f>
        <v>0.4273374644118</v>
      </c>
      <c r="K3" s="16">
        <f>(1-1/POWER((1+$B$3),K2))/(1-1/POWER((1+$B$3),40))</f>
        <v>0.478807799352826</v>
      </c>
      <c r="L3" s="16">
        <f>(1-1/POWER((1+$B$3),L2))/(1-1/POWER((1+$B$3),40))</f>
        <v>0.525872845933866</v>
      </c>
      <c r="N3" s="22" t="s">
        <v>183</v>
      </c>
      <c r="O3" s="22"/>
      <c r="P3" s="22"/>
      <c r="Q3" s="22"/>
      <c r="R3" s="22"/>
      <c r="S3" s="22"/>
      <c r="T3" s="22"/>
      <c r="U3" s="22"/>
      <c r="V3" s="22"/>
    </row>
    <row r="4" s="8" customFormat="1" spans="1:22">
      <c r="A4" s="12" t="s">
        <v>184</v>
      </c>
      <c r="B4" s="15">
        <v>0.0812</v>
      </c>
      <c r="D4" s="13" t="s">
        <v>180</v>
      </c>
      <c r="E4" s="14">
        <v>9</v>
      </c>
      <c r="F4" s="14">
        <v>10</v>
      </c>
      <c r="G4" s="14">
        <v>11</v>
      </c>
      <c r="H4" s="14">
        <v>12</v>
      </c>
      <c r="I4" s="14">
        <v>13</v>
      </c>
      <c r="J4" s="14">
        <v>14</v>
      </c>
      <c r="K4" s="14">
        <v>15</v>
      </c>
      <c r="L4" s="14">
        <v>16</v>
      </c>
      <c r="N4" s="23" t="s">
        <v>185</v>
      </c>
      <c r="O4" s="23">
        <v>2017</v>
      </c>
      <c r="P4" s="23">
        <v>2018</v>
      </c>
      <c r="Q4" s="23">
        <v>2019</v>
      </c>
      <c r="R4" s="23">
        <v>2020</v>
      </c>
      <c r="S4" s="23">
        <v>2021</v>
      </c>
      <c r="T4" s="23">
        <v>2022</v>
      </c>
      <c r="U4" s="23">
        <v>2023</v>
      </c>
      <c r="V4" s="23">
        <v>2024</v>
      </c>
    </row>
    <row r="5" s="8" customFormat="1" spans="1:22">
      <c r="A5" s="12" t="s">
        <v>186</v>
      </c>
      <c r="B5" s="15">
        <v>0.072</v>
      </c>
      <c r="D5" s="13" t="s">
        <v>182</v>
      </c>
      <c r="E5" s="16">
        <f>(1-1/POWER((1+$B$3),E4))/(1-1/POWER((1+$B$3),40))</f>
        <v>0.568909647855081</v>
      </c>
      <c r="F5" s="16">
        <f>(1-1/POWER((1+$B$3),F4))/(1-1/POWER((1+$B$3),40))</f>
        <v>0.608262978068335</v>
      </c>
      <c r="G5" s="16">
        <f>(1-1/POWER((1+$B$3),G4))/(1-1/POWER((1+$B$3),40))</f>
        <v>0.644248100794427</v>
      </c>
      <c r="H5" s="16">
        <f>(1-1/POWER((1+$B$3),H4))/(1-1/POWER((1+$B$3),40))</f>
        <v>0.677153297142353</v>
      </c>
      <c r="I5" s="16">
        <f>(1-1/POWER((1+$B$3),I4))/(1-1/POWER((1+$B$3),40))</f>
        <v>0.707242174563646</v>
      </c>
      <c r="J5" s="16">
        <f>(1-1/POWER((1+$B$3),J4))/(1-1/POWER((1+$B$3),40))</f>
        <v>0.734755778643102</v>
      </c>
      <c r="K5" s="16">
        <f>(1-1/POWER((1+$B$3),K4))/(1-1/POWER((1+$B$3),40))</f>
        <v>0.759914524143701</v>
      </c>
      <c r="L5" s="16">
        <f>(1-1/POWER((1+$B$3),L4))/(1-1/POWER((1+$B$3),40))</f>
        <v>0.782919960775559</v>
      </c>
      <c r="N5" s="23" t="s">
        <v>187</v>
      </c>
      <c r="O5" s="24">
        <f>1/(1+$B$3)^O6</f>
        <v>0.534552652726678</v>
      </c>
      <c r="P5" s="24">
        <f>1/(1+$B$3)^P6</f>
        <v>0.584586781021895</v>
      </c>
      <c r="Q5" s="24">
        <f>1/(1+$B$3)^Q6</f>
        <v>0.639304103725544</v>
      </c>
      <c r="R5" s="24">
        <f>1/(1+$B$3)^R6</f>
        <v>0.699142967834255</v>
      </c>
      <c r="S5" s="24">
        <f>1/(1+$B$3)^S6</f>
        <v>0.764582749623541</v>
      </c>
      <c r="T5" s="24">
        <f>1/(1+$B$3)^T6</f>
        <v>0.836147694988305</v>
      </c>
      <c r="U5" s="24">
        <f>1/(1+$B$3)^U6</f>
        <v>0.91441111923921</v>
      </c>
      <c r="V5" s="24">
        <f>1/(1+$B$3)^V6</f>
        <v>1</v>
      </c>
    </row>
    <row r="6" s="8" customFormat="1" spans="4:22">
      <c r="D6" s="13" t="s">
        <v>180</v>
      </c>
      <c r="E6" s="14">
        <v>17</v>
      </c>
      <c r="F6" s="14">
        <v>18</v>
      </c>
      <c r="G6" s="14">
        <v>19</v>
      </c>
      <c r="H6" s="14">
        <v>20</v>
      </c>
      <c r="I6" s="14">
        <v>21</v>
      </c>
      <c r="J6" s="14">
        <v>22</v>
      </c>
      <c r="K6" s="14">
        <v>23</v>
      </c>
      <c r="L6" s="14">
        <v>24</v>
      </c>
      <c r="N6" s="10"/>
      <c r="O6" s="10">
        <v>7</v>
      </c>
      <c r="P6" s="10">
        <v>6</v>
      </c>
      <c r="Q6" s="10">
        <v>5</v>
      </c>
      <c r="R6" s="10">
        <v>4</v>
      </c>
      <c r="S6" s="10">
        <v>3</v>
      </c>
      <c r="T6" s="10">
        <v>2</v>
      </c>
      <c r="U6" s="10">
        <v>1</v>
      </c>
      <c r="V6" s="10">
        <v>0</v>
      </c>
    </row>
    <row r="7" s="8" customFormat="1" spans="4:12">
      <c r="D7" s="13" t="s">
        <v>182</v>
      </c>
      <c r="E7" s="16">
        <f>(1-1/POWER((1+$B$3),E6))/(1-1/POWER((1+$B$3),40))</f>
        <v>0.803956387834683</v>
      </c>
      <c r="F7" s="16">
        <f>(1-1/POWER((1+$B$3),F6))/(1-1/POWER((1+$B$3),40))</f>
        <v>0.823192330646611</v>
      </c>
      <c r="G7" s="16">
        <f>(1-1/POWER((1+$B$3),G6))/(1-1/POWER((1+$B$3),40))</f>
        <v>0.840781890642887</v>
      </c>
      <c r="H7" s="16">
        <f>(1-1/POWER((1+$B$3),H6))/(1-1/POWER((1+$B$3),40))</f>
        <v>0.856865979886007</v>
      </c>
      <c r="I7" s="16">
        <f>(1-1/POWER((1+$B$3),I6))/(1-1/POWER((1+$B$3),40))</f>
        <v>0.871573449932751</v>
      </c>
      <c r="J7" s="16">
        <f>(1-1/POWER((1+$B$3),J6))/(1-1/POWER((1+$B$3),40))</f>
        <v>0.885022124079372</v>
      </c>
      <c r="K7" s="16">
        <f>(1-1/POWER((1+$B$3),K6))/(1-1/POWER((1+$B$3),40))</f>
        <v>0.897319741258068</v>
      </c>
      <c r="L7" s="16">
        <f>(1-1/POWER((1+$B$3),L6))/(1-1/POWER((1+$B$3),40))</f>
        <v>0.908564819146414</v>
      </c>
    </row>
    <row r="8" s="8" customFormat="1" spans="4:22">
      <c r="D8" s="13" t="s">
        <v>180</v>
      </c>
      <c r="E8" s="14">
        <v>25</v>
      </c>
      <c r="F8" s="14">
        <v>26</v>
      </c>
      <c r="G8" s="14">
        <v>27</v>
      </c>
      <c r="H8" s="14">
        <v>28</v>
      </c>
      <c r="I8" s="14">
        <v>29</v>
      </c>
      <c r="J8" s="14">
        <v>30</v>
      </c>
      <c r="K8" s="14">
        <v>31</v>
      </c>
      <c r="L8" s="14">
        <v>32</v>
      </c>
      <c r="N8" s="25" t="s">
        <v>188</v>
      </c>
      <c r="O8" s="22"/>
      <c r="P8" s="22"/>
      <c r="Q8" s="22"/>
      <c r="R8" s="22"/>
      <c r="S8" s="22"/>
      <c r="T8" s="22"/>
      <c r="U8" s="22"/>
      <c r="V8" s="22"/>
    </row>
    <row r="9" s="8" customFormat="1" spans="4:22">
      <c r="D9" s="13" t="s">
        <v>182</v>
      </c>
      <c r="E9" s="16">
        <f>(1-1/POWER((1+$B$3),E8))/(1-1/POWER((1+$B$3),40))</f>
        <v>0.918847443404228</v>
      </c>
      <c r="F9" s="16">
        <f>(1-1/POWER((1+$B$3),F8))/(1-1/POWER((1+$B$3),40))</f>
        <v>0.928249989360532</v>
      </c>
      <c r="G9" s="16">
        <f>(1-1/POWER((1+$B$3),G8))/(1-1/POWER((1+$B$3),40))</f>
        <v>0.936847781932135</v>
      </c>
      <c r="H9" s="16">
        <f>(1-1/POWER((1+$B$3),H8))/(1-1/POWER((1+$B$3),40))</f>
        <v>0.94470969906052</v>
      </c>
      <c r="I9" s="16">
        <f>(1-1/POWER((1+$B$3),I8))/(1-1/POWER((1+$B$3),40))</f>
        <v>0.951898723501253</v>
      </c>
      <c r="J9" s="16">
        <f>(1-1/POWER((1+$B$3),J8))/(1-1/POWER((1+$B$3),40))</f>
        <v>0.958472447386342</v>
      </c>
      <c r="K9" s="16">
        <f>(1-1/POWER((1+$B$3),K8))/(1-1/POWER((1+$B$3),40))</f>
        <v>0.964483533601675</v>
      </c>
      <c r="L9" s="16">
        <f>(1-1/POWER((1+$B$3),L8))/(1-1/POWER((1+$B$3),40))</f>
        <v>0.969980137675682</v>
      </c>
      <c r="N9" s="23" t="s">
        <v>185</v>
      </c>
      <c r="O9" s="23">
        <v>2017</v>
      </c>
      <c r="P9" s="23">
        <v>2018</v>
      </c>
      <c r="Q9" s="23">
        <v>2019</v>
      </c>
      <c r="R9" s="23">
        <v>2020</v>
      </c>
      <c r="S9" s="23">
        <v>2021</v>
      </c>
      <c r="T9" s="23">
        <v>2022</v>
      </c>
      <c r="U9" s="23">
        <v>2023</v>
      </c>
      <c r="V9" s="23">
        <v>2024</v>
      </c>
    </row>
    <row r="10" s="8" customFormat="1" spans="4:22">
      <c r="D10" s="13" t="s">
        <v>180</v>
      </c>
      <c r="E10" s="14">
        <v>33</v>
      </c>
      <c r="F10" s="14">
        <v>34</v>
      </c>
      <c r="G10" s="14">
        <v>35</v>
      </c>
      <c r="H10" s="14">
        <v>36</v>
      </c>
      <c r="I10" s="14">
        <v>37</v>
      </c>
      <c r="J10" s="14">
        <v>38</v>
      </c>
      <c r="K10" s="14">
        <v>39</v>
      </c>
      <c r="L10" s="14">
        <v>40</v>
      </c>
      <c r="N10" s="23" t="s">
        <v>187</v>
      </c>
      <c r="O10" s="24">
        <f>1/(1+$B$4)^O11</f>
        <v>0.578972239623515</v>
      </c>
      <c r="P10" s="24">
        <f>1/(1+$B$4)^P11</f>
        <v>0.625984785480945</v>
      </c>
      <c r="Q10" s="24">
        <f>1/(1+$B$4)^Q11</f>
        <v>0.676814750061997</v>
      </c>
      <c r="R10" s="24">
        <f>1/(1+$B$4)^R11</f>
        <v>0.731772107767032</v>
      </c>
      <c r="S10" s="24">
        <f>1/(1+$B$4)^S11</f>
        <v>0.791192002917715</v>
      </c>
      <c r="T10" s="24">
        <f>1/(1+$B$4)^T11</f>
        <v>0.855436793554633</v>
      </c>
      <c r="U10" s="24">
        <f>1/(1+$B$4)^U11</f>
        <v>0.924898261191269</v>
      </c>
      <c r="V10" s="24">
        <f>1/(1+$B$4)^V11</f>
        <v>1</v>
      </c>
    </row>
    <row r="11" s="8" customFormat="1" spans="4:22">
      <c r="D11" s="13" t="s">
        <v>182</v>
      </c>
      <c r="E11" s="16">
        <f>(1-1/POWER((1+$B$3),E10))/(1-1/POWER((1+$B$3),40))</f>
        <v>0.975006293559009</v>
      </c>
      <c r="F11" s="16">
        <f>(1-1/POWER((1+$B$3),F10))/(1-1/POWER((1+$B$3),40))</f>
        <v>0.979602266385753</v>
      </c>
      <c r="G11" s="16">
        <f>(1-1/POWER((1+$B$3),G10))/(1-1/POWER((1+$B$3),40))</f>
        <v>0.983804875042248</v>
      </c>
      <c r="H11" s="16">
        <f>(1-1/POWER((1+$B$3),H10))/(1-1/POWER((1+$B$3),40))</f>
        <v>0.987647787127559</v>
      </c>
      <c r="I11" s="16">
        <f>(1-1/POWER((1+$B$3),I10))/(1-1/POWER((1+$B$3),40))</f>
        <v>0.991161788668626</v>
      </c>
      <c r="J11" s="16">
        <f>(1-1/POWER((1+$B$3),J10))/(1-1/POWER((1+$B$3),40))</f>
        <v>0.994375030750801</v>
      </c>
      <c r="K11" s="16">
        <f>(1-1/POWER((1+$B$3),K10))/(1-1/POWER((1+$B$3),40))</f>
        <v>0.99731325503955</v>
      </c>
      <c r="L11" s="16">
        <f>(1-1/POWER((1+$B$3),L10))/(1-1/POWER((1+$B$3),40))</f>
        <v>1</v>
      </c>
      <c r="N11" s="10"/>
      <c r="O11" s="10">
        <v>7</v>
      </c>
      <c r="P11" s="10">
        <v>6</v>
      </c>
      <c r="Q11" s="10">
        <v>5</v>
      </c>
      <c r="R11" s="10">
        <v>4</v>
      </c>
      <c r="S11" s="10">
        <v>3</v>
      </c>
      <c r="T11" s="10">
        <v>2</v>
      </c>
      <c r="U11" s="10">
        <v>1</v>
      </c>
      <c r="V11" s="10">
        <v>0</v>
      </c>
    </row>
    <row r="13" s="8" customFormat="1" ht="18" customHeight="1" spans="4:12">
      <c r="D13" s="11" t="s">
        <v>189</v>
      </c>
      <c r="E13" s="11"/>
      <c r="F13" s="11"/>
      <c r="G13" s="11"/>
      <c r="H13" s="11"/>
      <c r="I13" s="11"/>
      <c r="J13" s="11"/>
      <c r="K13" s="11"/>
      <c r="L13" s="11"/>
    </row>
    <row r="14" s="8" customFormat="1" spans="4:22">
      <c r="D14" s="13" t="s">
        <v>180</v>
      </c>
      <c r="E14" s="14">
        <v>1</v>
      </c>
      <c r="F14" s="14">
        <v>2</v>
      </c>
      <c r="G14" s="14">
        <v>3</v>
      </c>
      <c r="H14" s="14">
        <v>4</v>
      </c>
      <c r="I14" s="14">
        <v>5</v>
      </c>
      <c r="J14" s="14">
        <v>6</v>
      </c>
      <c r="K14" s="14">
        <v>7</v>
      </c>
      <c r="L14" s="14">
        <v>8</v>
      </c>
      <c r="N14" s="25" t="s">
        <v>190</v>
      </c>
      <c r="O14" s="22"/>
      <c r="P14" s="22"/>
      <c r="Q14" s="22"/>
      <c r="R14" s="22"/>
      <c r="S14" s="22"/>
      <c r="T14" s="22"/>
      <c r="U14" s="22"/>
      <c r="V14" s="22"/>
    </row>
    <row r="15" s="8" customFormat="1" spans="4:22">
      <c r="D15" s="13" t="s">
        <v>182</v>
      </c>
      <c r="E15" s="16">
        <f>(1-1/POWER((1+$B$4),E14))/(1-1/POWER((1+$B$4),70))</f>
        <v>0.0754209435765634</v>
      </c>
      <c r="F15" s="16">
        <f>(1-1/POWER((1+$B$4),F14))/(1-1/POWER((1+$B$4),70))</f>
        <v>0.145177643147932</v>
      </c>
      <c r="G15" s="16">
        <f>(1-1/POWER((1+$B$4),G14))/(1-1/POWER((1+$B$4),70))</f>
        <v>0.209695493287932</v>
      </c>
      <c r="H15" s="16">
        <f>(1-1/POWER((1+$B$4),H14))/(1-1/POWER((1+$B$4),70))</f>
        <v>0.269367940698217</v>
      </c>
      <c r="I15" s="16">
        <f>(1-1/POWER((1+$B$4),I14))/(1-1/POWER((1+$B$4),70))</f>
        <v>0.324558883549018</v>
      </c>
      <c r="J15" s="16">
        <f>(1-1/POWER((1+$B$4),J14))/(1-1/POWER((1+$B$4),70))</f>
        <v>0.375604890625229</v>
      </c>
      <c r="K15" s="16">
        <f>(1-1/POWER((1+$B$4),K14))/(1-1/POWER((1+$B$4),70))</f>
        <v>0.422817253810775</v>
      </c>
      <c r="L15" s="16">
        <f>(1-1/POWER((1+$B$4),L14))/(1-1/POWER((1+$B$4),70))</f>
        <v>0.466483886427817</v>
      </c>
      <c r="N15" s="23" t="s">
        <v>185</v>
      </c>
      <c r="O15" s="23">
        <v>2017</v>
      </c>
      <c r="P15" s="23">
        <v>2018</v>
      </c>
      <c r="Q15" s="23">
        <v>2019</v>
      </c>
      <c r="R15" s="23">
        <v>2020</v>
      </c>
      <c r="S15" s="23">
        <v>2021</v>
      </c>
      <c r="T15" s="23">
        <v>2022</v>
      </c>
      <c r="U15" s="23">
        <v>2023</v>
      </c>
      <c r="V15" s="23">
        <v>2024</v>
      </c>
    </row>
    <row r="16" s="8" customFormat="1" spans="4:22">
      <c r="D16" s="13" t="s">
        <v>180</v>
      </c>
      <c r="E16" s="14">
        <v>9</v>
      </c>
      <c r="F16" s="14">
        <v>10</v>
      </c>
      <c r="G16" s="14">
        <v>11</v>
      </c>
      <c r="H16" s="14">
        <v>12</v>
      </c>
      <c r="I16" s="14">
        <v>13</v>
      </c>
      <c r="J16" s="14">
        <v>14</v>
      </c>
      <c r="K16" s="14">
        <v>15</v>
      </c>
      <c r="L16" s="14">
        <v>16</v>
      </c>
      <c r="N16" s="23" t="s">
        <v>187</v>
      </c>
      <c r="O16" s="24">
        <f>1/(1+$B$5)^O17</f>
        <v>0.614662194978897</v>
      </c>
      <c r="P16" s="24">
        <f>1/(1+$B$5)^P17</f>
        <v>0.658917873017378</v>
      </c>
      <c r="Q16" s="24">
        <f>1/(1+$B$5)^Q17</f>
        <v>0.706359959874629</v>
      </c>
      <c r="R16" s="24">
        <f>1/(1+$B$5)^R17</f>
        <v>0.757217876985603</v>
      </c>
      <c r="S16" s="24">
        <f>1/(1+$B$5)^S17</f>
        <v>0.811737564128566</v>
      </c>
      <c r="T16" s="24">
        <f>1/(1+$B$5)^T17</f>
        <v>0.870182668745823</v>
      </c>
      <c r="U16" s="24">
        <f>1/(1+$B$5)^U17</f>
        <v>0.932835820895522</v>
      </c>
      <c r="V16" s="24">
        <f>1/(1+$B$5)^V17</f>
        <v>1</v>
      </c>
    </row>
    <row r="17" s="8" customFormat="1" customHeight="1" spans="4:22">
      <c r="D17" s="13" t="s">
        <v>182</v>
      </c>
      <c r="E17" s="16">
        <f>(1-1/POWER((1+$B$4),E16))/(1-1/POWER((1+$B$4),70))</f>
        <v>0.506871079007396</v>
      </c>
      <c r="F17" s="16">
        <f>(1-1/POWER((1+$B$4),F16))/(1-1/POWER((1+$B$4),70))</f>
        <v>0.544225123198647</v>
      </c>
      <c r="G17" s="16">
        <f>(1-1/POWER((1+$B$4),G16))/(1-1/POWER((1+$B$4),70))</f>
        <v>0.578773813719596</v>
      </c>
      <c r="H17" s="16">
        <f>(1-1/POWER((1+$B$4),H16))/(1-1/POWER((1+$B$4),70))</f>
        <v>0.610727837508857</v>
      </c>
      <c r="I17" s="16">
        <f>(1-1/POWER((1+$B$4),I16))/(1-1/POWER((1+$B$4),70))</f>
        <v>0.64028205854961</v>
      </c>
      <c r="J17" s="16">
        <f>(1-1/POWER((1+$B$4),J16))/(1-1/POWER((1+$B$4),70))</f>
        <v>0.667616706201064</v>
      </c>
      <c r="K17" s="16">
        <f>(1-1/POWER((1+$B$4),K16))/(1-1/POWER((1+$B$4),70))</f>
        <v>0.69289847428417</v>
      </c>
      <c r="L17" s="16">
        <f>(1-1/POWER((1+$B$4),L16))/(1-1/POWER((1+$B$4),70))</f>
        <v>0.716281537624075</v>
      </c>
      <c r="N17" s="10"/>
      <c r="O17" s="10">
        <v>7</v>
      </c>
      <c r="P17" s="10">
        <v>6</v>
      </c>
      <c r="Q17" s="10">
        <v>5</v>
      </c>
      <c r="R17" s="10">
        <v>4</v>
      </c>
      <c r="S17" s="10">
        <v>3</v>
      </c>
      <c r="T17" s="10">
        <v>2</v>
      </c>
      <c r="U17" s="10">
        <v>1</v>
      </c>
      <c r="V17" s="10">
        <v>0</v>
      </c>
    </row>
    <row r="18" s="8" customFormat="1" spans="4:12">
      <c r="D18" s="13" t="s">
        <v>180</v>
      </c>
      <c r="E18" s="14">
        <v>17</v>
      </c>
      <c r="F18" s="14">
        <v>18</v>
      </c>
      <c r="G18" s="14">
        <v>19</v>
      </c>
      <c r="H18" s="14">
        <v>20</v>
      </c>
      <c r="I18" s="14">
        <v>21</v>
      </c>
      <c r="J18" s="14">
        <v>22</v>
      </c>
      <c r="K18" s="14">
        <v>23</v>
      </c>
      <c r="L18" s="14">
        <v>24</v>
      </c>
    </row>
    <row r="19" s="8" customFormat="1" spans="4:12">
      <c r="D19" s="13" t="s">
        <v>182</v>
      </c>
      <c r="E19" s="16">
        <f>(1-1/POWER((1+$B$4),E18))/(1-1/POWER((1+$B$4),70))</f>
        <v>0.737908492248479</v>
      </c>
      <c r="F19" s="16">
        <f>(1-1/POWER((1+$B$4),F18))/(1-1/POWER((1+$B$4),70))</f>
        <v>0.757911224975453</v>
      </c>
      <c r="G19" s="16">
        <f>(1-1/POWER((1+$B$4),G18))/(1-1/POWER((1+$B$4),70))</f>
        <v>0.776411717693704</v>
      </c>
      <c r="H19" s="16">
        <f>(1-1/POWER((1+$B$4),H18))/(1-1/POWER((1+$B$4),70))</f>
        <v>0.793522791239997</v>
      </c>
      <c r="I19" s="16">
        <f>(1-1/POWER((1+$B$4),I18))/(1-1/POWER((1+$B$4),70))</f>
        <v>0.809348793410079</v>
      </c>
      <c r="J19" s="16">
        <f>(1-1/POWER((1+$B$4),J18))/(1-1/POWER((1+$B$4),70))</f>
        <v>0.823986235298797</v>
      </c>
      <c r="K19" s="16">
        <f>(1-1/POWER((1+$B$4),K18))/(1-1/POWER((1+$B$4),70))</f>
        <v>0.837524379849961</v>
      </c>
      <c r="L19" s="16">
        <f>(1-1/POWER((1+$B$4),L18))/(1-1/POWER((1+$B$4),70))</f>
        <v>0.850045786205088</v>
      </c>
    </row>
    <row r="20" s="8" customFormat="1" spans="4:12">
      <c r="D20" s="13" t="s">
        <v>180</v>
      </c>
      <c r="E20" s="14">
        <v>25</v>
      </c>
      <c r="F20" s="14">
        <v>26</v>
      </c>
      <c r="G20" s="14">
        <v>27</v>
      </c>
      <c r="H20" s="14">
        <v>28</v>
      </c>
      <c r="I20" s="14">
        <v>29</v>
      </c>
      <c r="J20" s="14">
        <v>30</v>
      </c>
      <c r="K20" s="14">
        <v>31</v>
      </c>
      <c r="L20" s="14">
        <v>32</v>
      </c>
    </row>
    <row r="21" s="8" customFormat="1" spans="4:12">
      <c r="D21" s="13" t="s">
        <v>182</v>
      </c>
      <c r="E21" s="16">
        <f>(1-1/POWER((1+$B$4),E20))/(1-1/POWER((1+$B$4),70))</f>
        <v>0.861626813170615</v>
      </c>
      <c r="F21" s="16">
        <f>(1-1/POWER((1+$B$4),F20))/(1-1/POWER((1+$B$4),70))</f>
        <v>0.87233808487384</v>
      </c>
      <c r="G21" s="16">
        <f>(1-1/POWER((1+$B$4),G20))/(1-1/POWER((1+$B$4),70))</f>
        <v>0.882244921447299</v>
      </c>
      <c r="H21" s="16">
        <f>(1-1/POWER((1+$B$4),H20))/(1-1/POWER((1+$B$4),70))</f>
        <v>0.891407737367998</v>
      </c>
      <c r="I21" s="16">
        <f>(1-1/POWER((1+$B$4),I20))/(1-1/POWER((1+$B$4),70))</f>
        <v>0.899882409880669</v>
      </c>
      <c r="J21" s="16">
        <f>(1-1/POWER((1+$B$4),J20))/(1-1/POWER((1+$B$4),70))</f>
        <v>0.907720619751803</v>
      </c>
      <c r="K21" s="16">
        <f>(1-1/POWER((1+$B$4),K20))/(1-1/POWER((1+$B$4),70))</f>
        <v>0.914970166432467</v>
      </c>
      <c r="L21" s="16">
        <f>(1-1/POWER((1+$B$4),L20))/(1-1/POWER((1+$B$4),70))</f>
        <v>0.921675259551838</v>
      </c>
    </row>
    <row r="22" s="8" customFormat="1" spans="4:12">
      <c r="D22" s="13" t="s">
        <v>180</v>
      </c>
      <c r="E22" s="14">
        <v>33</v>
      </c>
      <c r="F22" s="14">
        <v>34</v>
      </c>
      <c r="G22" s="14">
        <v>35</v>
      </c>
      <c r="H22" s="14">
        <v>36</v>
      </c>
      <c r="I22" s="14">
        <v>37</v>
      </c>
      <c r="J22" s="14">
        <v>38</v>
      </c>
      <c r="K22" s="14">
        <v>39</v>
      </c>
      <c r="L22" s="14">
        <v>40</v>
      </c>
    </row>
    <row r="23" s="8" customFormat="1" spans="4:12">
      <c r="D23" s="13" t="s">
        <v>182</v>
      </c>
      <c r="E23" s="16">
        <f>(1-1/POWER((1+$B$4),E22))/(1-1/POWER((1+$B$4),70))</f>
        <v>0.92787678851907</v>
      </c>
      <c r="F23" s="16">
        <f>(1-1/POWER((1+$B$4),F22))/(1-1/POWER((1+$B$4),70))</f>
        <v>0.93361257187759</v>
      </c>
      <c r="G23" s="16">
        <f>(1-1/POWER((1+$B$4),G22))/(1-1/POWER((1+$B$4),70))</f>
        <v>0.938917587932455</v>
      </c>
      <c r="H23" s="16">
        <f>(1-1/POWER((1+$B$4),H22))/(1-1/POWER((1+$B$4),70))</f>
        <v>0.943824188057192</v>
      </c>
      <c r="I23" s="16">
        <f>(1-1/POWER((1+$B$4),I22))/(1-1/POWER((1+$B$4),70))</f>
        <v>0.948362293980921</v>
      </c>
      <c r="J23" s="16">
        <f>(1-1/POWER((1+$B$4),J22))/(1-1/POWER((1+$B$4),70))</f>
        <v>0.952559580258881</v>
      </c>
      <c r="K23" s="16">
        <f>(1-1/POWER((1+$B$4),K22))/(1-1/POWER((1+$B$4),70))</f>
        <v>0.956441643039088</v>
      </c>
      <c r="L23" s="16">
        <f>(1-1/POWER((1+$B$4),L22))/(1-1/POWER((1+$B$4),70))</f>
        <v>0.960032156154336</v>
      </c>
    </row>
    <row r="24" s="8" customFormat="1" spans="4:12">
      <c r="D24" s="13" t="s">
        <v>180</v>
      </c>
      <c r="E24" s="14">
        <v>41</v>
      </c>
      <c r="F24" s="14">
        <v>42</v>
      </c>
      <c r="G24" s="14">
        <v>43</v>
      </c>
      <c r="H24" s="14">
        <v>44</v>
      </c>
      <c r="I24" s="14">
        <v>45</v>
      </c>
      <c r="J24" s="14">
        <v>46</v>
      </c>
      <c r="K24" s="14">
        <v>47</v>
      </c>
      <c r="L24" s="14">
        <v>48</v>
      </c>
    </row>
    <row r="25" s="8" customFormat="1" spans="4:12">
      <c r="D25" s="13" t="s">
        <v>182</v>
      </c>
      <c r="E25" s="16">
        <f>(1-1/POWER((1+$B$4),E24))/(1-1/POWER((1+$B$4),70))</f>
        <v>0.963353015491414</v>
      </c>
      <c r="F25" s="16">
        <f>(1-1/POWER((1+$B$4),F24))/(1-1/POWER((1+$B$4),70))</f>
        <v>0.966424472517938</v>
      </c>
      <c r="G25" s="16">
        <f>(1-1/POWER((1+$B$4),G24))/(1-1/POWER((1+$B$4),70))</f>
        <v>0.969265257781093</v>
      </c>
      <c r="H25" s="16">
        <f>(1-1/POWER((1+$B$4),H24))/(1-1/POWER((1+$B$4),70))</f>
        <v>0.971892695131404</v>
      </c>
      <c r="I25" s="16">
        <f>(1-1/POWER((1+$B$4),I24))/(1-1/POWER((1+$B$4),70))</f>
        <v>0.974322807368095</v>
      </c>
      <c r="J25" s="16">
        <f>(1-1/POWER((1+$B$4),J24))/(1-1/POWER((1+$B$4),70))</f>
        <v>0.97657041395031</v>
      </c>
      <c r="K25" s="16">
        <f>(1-1/POWER((1+$B$4),K24))/(1-1/POWER((1+$B$4),70))</f>
        <v>0.978649221370043</v>
      </c>
      <c r="L25" s="16">
        <f>(1-1/POWER((1+$B$4),L24))/(1-1/POWER((1+$B$4),70))</f>
        <v>0.980571906737906</v>
      </c>
    </row>
    <row r="26" s="8" customFormat="1" spans="4:12">
      <c r="D26" s="13" t="s">
        <v>180</v>
      </c>
      <c r="E26" s="14">
        <v>49</v>
      </c>
      <c r="F26" s="14">
        <v>50</v>
      </c>
      <c r="G26" s="14">
        <v>51</v>
      </c>
      <c r="H26" s="14">
        <v>52</v>
      </c>
      <c r="I26" s="14">
        <v>53</v>
      </c>
      <c r="J26" s="14">
        <v>54</v>
      </c>
      <c r="K26" s="14">
        <v>55</v>
      </c>
      <c r="L26" s="14">
        <v>56</v>
      </c>
    </row>
    <row r="27" s="8" customFormat="1" spans="4:12">
      <c r="D27" s="13" t="s">
        <v>182</v>
      </c>
      <c r="E27" s="16">
        <f>(1-1/POWER((1+$B$4),E26))/(1-1/POWER((1+$B$4),70))</f>
        <v>0.98235019509146</v>
      </c>
      <c r="F27" s="16">
        <f>(1-1/POWER((1+$B$4),F26))/(1-1/POWER((1+$B$4),70))</f>
        <v>0.983994930897558</v>
      </c>
      <c r="G27" s="16">
        <f>(1-1/POWER((1+$B$4),G26))/(1-1/POWER((1+$B$4),70))</f>
        <v>0.985516144184738</v>
      </c>
      <c r="H27" s="16">
        <f>(1-1/POWER((1+$B$4),H26))/(1-1/POWER((1+$B$4),70))</f>
        <v>0.986923111708952</v>
      </c>
      <c r="I27" s="16">
        <f>(1-1/POWER((1+$B$4),I26))/(1-1/POWER((1+$B$4),70))</f>
        <v>0.988224413525649</v>
      </c>
      <c r="J27" s="16">
        <f>(1-1/POWER((1+$B$4),J26))/(1-1/POWER((1+$B$4),70))</f>
        <v>0.989427985313198</v>
      </c>
      <c r="K27" s="16">
        <f>(1-1/POWER((1+$B$4),K26))/(1-1/POWER((1+$B$4),70))</f>
        <v>0.990541166766721</v>
      </c>
      <c r="L27" s="16">
        <f>(1-1/POWER((1+$B$4),L26))/(1-1/POWER((1+$B$4),70))</f>
        <v>0.991570746357475</v>
      </c>
    </row>
    <row r="28" s="8" customFormat="1" spans="4:12">
      <c r="D28" s="13" t="s">
        <v>180</v>
      </c>
      <c r="E28" s="14">
        <v>57</v>
      </c>
      <c r="F28" s="14">
        <v>58</v>
      </c>
      <c r="G28" s="14">
        <v>59</v>
      </c>
      <c r="H28" s="14">
        <v>60</v>
      </c>
      <c r="I28" s="14">
        <v>61</v>
      </c>
      <c r="J28" s="14">
        <v>62</v>
      </c>
      <c r="K28" s="14">
        <v>63</v>
      </c>
      <c r="L28" s="14">
        <v>64</v>
      </c>
    </row>
    <row r="29" s="8" customFormat="1" spans="4:12">
      <c r="D29" s="13" t="s">
        <v>182</v>
      </c>
      <c r="E29" s="16">
        <f>(1-1/POWER((1+$B$4),E28))/(1-1/POWER((1+$B$4),70))</f>
        <v>0.992523002730721</v>
      </c>
      <c r="F29" s="16">
        <f>(1-1/POWER((1+$B$4),F28))/(1-1/POWER((1+$B$4),70))</f>
        <v>0.993403742994544</v>
      </c>
      <c r="G29" s="16">
        <f>(1-1/POWER((1+$B$4),G28))/(1-1/POWER((1+$B$4),70))</f>
        <v>0.994218338133116</v>
      </c>
      <c r="H29" s="16">
        <f>(1-1/POWER((1+$B$4),H28))/(1-1/POWER((1+$B$4),70))</f>
        <v>0.994971755760355</v>
      </c>
      <c r="I29" s="16">
        <f>(1-1/POWER((1+$B$4),I28))/(1-1/POWER((1+$B$4),70))</f>
        <v>0.99566859041374</v>
      </c>
      <c r="J29" s="16">
        <f>(1-1/POWER((1+$B$4),J28))/(1-1/POWER((1+$B$4),70))</f>
        <v>0.996313091572993</v>
      </c>
      <c r="K29" s="16">
        <f>(1-1/POWER((1+$B$4),K28))/(1-1/POWER((1+$B$4),70))</f>
        <v>0.996909189574523</v>
      </c>
      <c r="L29" s="16">
        <f>(1-1/POWER((1+$B$4),L28))/(1-1/POWER((1+$B$4),70))</f>
        <v>0.997460519579637</v>
      </c>
    </row>
    <row r="30" s="8" customFormat="1" spans="4:12">
      <c r="D30" s="13" t="s">
        <v>180</v>
      </c>
      <c r="E30" s="14">
        <v>65</v>
      </c>
      <c r="F30" s="14">
        <v>66</v>
      </c>
      <c r="G30" s="14">
        <v>67</v>
      </c>
      <c r="H30" s="14">
        <v>68</v>
      </c>
      <c r="I30" s="14">
        <v>69</v>
      </c>
      <c r="J30" s="14">
        <v>70</v>
      </c>
      <c r="K30" s="14" t="s">
        <v>191</v>
      </c>
      <c r="L30" s="14"/>
    </row>
    <row r="31" s="8" customFormat="1" spans="4:12">
      <c r="D31" s="13" t="s">
        <v>182</v>
      </c>
      <c r="E31" s="16">
        <f>(1-1/POWER((1+$B$4),E30))/(1-1/POWER((1+$B$4),70))</f>
        <v>0.997970443742709</v>
      </c>
      <c r="F31" s="16">
        <f>(1-1/POWER((1+$B$4),F30))/(1-1/POWER((1+$B$4),70))</f>
        <v>0.998442071714474</v>
      </c>
      <c r="G31" s="16">
        <f>(1-1/POWER((1+$B$4),G30))/(1-1/POWER((1+$B$4),70))</f>
        <v>0.998878279605489</v>
      </c>
      <c r="H31" s="16">
        <f>(1-1/POWER((1+$B$4),H30))/(1-1/POWER((1+$B$4),70))</f>
        <v>0.999281727525407</v>
      </c>
      <c r="I31" s="16">
        <f>(1-1/POWER((1+$B$4),I30))/(1-1/POWER((1+$B$4),70))</f>
        <v>0.99965487580502</v>
      </c>
      <c r="J31" s="16">
        <f>(1-1/POWER((1+$B$4),J30))/(1-1/POWER((1+$B$4),70))</f>
        <v>1</v>
      </c>
      <c r="K31" s="14"/>
      <c r="L31" s="14"/>
    </row>
    <row r="33" s="8" customFormat="1" spans="4:12">
      <c r="D33" s="17" t="s">
        <v>192</v>
      </c>
      <c r="E33" s="17"/>
      <c r="F33" s="17"/>
      <c r="G33" s="17"/>
      <c r="H33" s="17"/>
      <c r="I33" s="17"/>
      <c r="J33" s="17"/>
      <c r="K33" s="17"/>
      <c r="L33" s="17"/>
    </row>
    <row r="34" s="8" customFormat="1" spans="4:12">
      <c r="D34" s="13" t="s">
        <v>180</v>
      </c>
      <c r="E34" s="14">
        <v>1</v>
      </c>
      <c r="F34" s="14">
        <v>2</v>
      </c>
      <c r="G34" s="14">
        <v>3</v>
      </c>
      <c r="H34" s="14">
        <v>4</v>
      </c>
      <c r="I34" s="14">
        <v>5</v>
      </c>
      <c r="J34" s="14">
        <v>6</v>
      </c>
      <c r="K34" s="14">
        <v>7</v>
      </c>
      <c r="L34" s="14">
        <v>8</v>
      </c>
    </row>
    <row r="35" s="8" customFormat="1" spans="4:12">
      <c r="D35" s="13" t="s">
        <v>182</v>
      </c>
      <c r="E35" s="16">
        <f>(1-1/POWER((1+$B$5),E34))/(1-1/POWER((1+$B$5),50))</f>
        <v>0.0693072645681719</v>
      </c>
      <c r="F35" s="16">
        <f>(1-1/POWER((1+$B$5),F34))/(1-1/POWER((1+$B$5),50))</f>
        <v>0.133959563605646</v>
      </c>
      <c r="G35" s="16">
        <f>(1-1/POWER((1+$B$5),G34))/(1-1/POWER((1+$B$5),50))</f>
        <v>0.19426954405105</v>
      </c>
      <c r="H35" s="16">
        <f>(1-1/POWER((1+$B$5),H34))/(1-1/POWER((1+$B$5),50))</f>
        <v>0.250528854168032</v>
      </c>
      <c r="I35" s="16">
        <f>(1-1/POWER((1+$B$5),I34))/(1-1/POWER((1+$B$5),50))</f>
        <v>0.303009553904023</v>
      </c>
      <c r="J35" s="16">
        <f>(1-1/POWER((1+$B$5),J34))/(1-1/POWER((1+$B$5),50))</f>
        <v>0.351965430523417</v>
      </c>
      <c r="K35" s="16">
        <f>(1-1/POWER((1+$B$5),K34))/(1-1/POWER((1+$B$5),50))</f>
        <v>0.39763322587733</v>
      </c>
      <c r="L35" s="16">
        <f>(1-1/POWER((1+$B$5),L34))/(1-1/POWER((1+$B$5),50))</f>
        <v>0.440233781244785</v>
      </c>
    </row>
    <row r="36" s="8" customFormat="1" spans="4:12">
      <c r="D36" s="13" t="s">
        <v>180</v>
      </c>
      <c r="E36" s="14">
        <v>9</v>
      </c>
      <c r="F36" s="14">
        <v>10</v>
      </c>
      <c r="G36" s="14">
        <v>11</v>
      </c>
      <c r="H36" s="14">
        <v>12</v>
      </c>
      <c r="I36" s="14">
        <v>13</v>
      </c>
      <c r="J36" s="14">
        <v>14</v>
      </c>
      <c r="K36" s="14">
        <v>15</v>
      </c>
      <c r="L36" s="14">
        <v>16</v>
      </c>
    </row>
    <row r="37" s="8" customFormat="1" spans="4:12">
      <c r="D37" s="13" t="s">
        <v>182</v>
      </c>
      <c r="E37" s="16">
        <f>(1-1/POWER((1+$B$5),E36))/(1-1/POWER((1+$B$5),50))</f>
        <v>0.479973105281591</v>
      </c>
      <c r="F37" s="16">
        <f>(1-1/POWER((1+$B$5),F36))/(1-1/POWER((1+$B$5),50))</f>
        <v>0.517043370241298</v>
      </c>
      <c r="G37" s="16">
        <f>(1-1/POWER((1+$B$5),G36))/(1-1/POWER((1+$B$5),50))</f>
        <v>0.5516238412858</v>
      </c>
      <c r="H37" s="16">
        <f>(1-1/POWER((1+$B$5),H36))/(1-1/POWER((1+$B$5),50))</f>
        <v>0.583881743379553</v>
      </c>
      <c r="I37" s="16">
        <f>(1-1/POWER((1+$B$5),I36))/(1-1/POWER((1+$B$5),50))</f>
        <v>0.613973069959546</v>
      </c>
      <c r="J37" s="16">
        <f>(1-1/POWER((1+$B$5),J36))/(1-1/POWER((1+$B$5),50))</f>
        <v>0.642043337291628</v>
      </c>
      <c r="K37" s="16">
        <f>(1-1/POWER((1+$B$5),K36))/(1-1/POWER((1+$B$5),50))</f>
        <v>0.668228288161109</v>
      </c>
      <c r="L37" s="16">
        <f>(1-1/POWER((1+$B$5),L36))/(1-1/POWER((1+$B$5),50))</f>
        <v>0.69265454830055</v>
      </c>
    </row>
    <row r="38" s="8" customFormat="1" spans="4:12">
      <c r="D38" s="13" t="s">
        <v>180</v>
      </c>
      <c r="E38" s="14">
        <v>17</v>
      </c>
      <c r="F38" s="14">
        <v>18</v>
      </c>
      <c r="G38" s="14">
        <v>19</v>
      </c>
      <c r="H38" s="14">
        <v>20</v>
      </c>
      <c r="I38" s="14">
        <v>21</v>
      </c>
      <c r="J38" s="14">
        <v>22</v>
      </c>
      <c r="K38" s="14">
        <v>23</v>
      </c>
      <c r="L38" s="14">
        <v>24</v>
      </c>
    </row>
    <row r="39" s="8" customFormat="1" spans="4:12">
      <c r="D39" s="13" t="s">
        <v>182</v>
      </c>
      <c r="E39" s="16">
        <f>(1-1/POWER((1+$B$5),E38))/(1-1/POWER((1+$B$5),50))</f>
        <v>0.715440238729132</v>
      </c>
      <c r="F39" s="16">
        <f>(1-1/POWER((1+$B$5),F38))/(1-1/POWER((1+$B$5),50))</f>
        <v>0.73669554696475</v>
      </c>
      <c r="G39" s="16">
        <f>(1-1/POWER((1+$B$5),G38))/(1-1/POWER((1+$B$5),50))</f>
        <v>0.756523259871111</v>
      </c>
      <c r="H39" s="16">
        <f>(1-1/POWER((1+$B$5),H38))/(1-1/POWER((1+$B$5),50))</f>
        <v>0.775019260716596</v>
      </c>
      <c r="I39" s="16">
        <f>(1-1/POWER((1+$B$5),I38))/(1-1/POWER((1+$B$5),50))</f>
        <v>0.792272992848578</v>
      </c>
      <c r="J39" s="16">
        <f>(1-1/POWER((1+$B$5),J38))/(1-1/POWER((1+$B$5),50))</f>
        <v>0.808367892225428</v>
      </c>
      <c r="K39" s="16">
        <f>(1-1/POWER((1+$B$5),K38))/(1-1/POWER((1+$B$5),50))</f>
        <v>0.823381790897862</v>
      </c>
      <c r="L39" s="16">
        <f>(1-1/POWER((1+$B$5),L38))/(1-1/POWER((1+$B$5),50))</f>
        <v>0.837387293390804</v>
      </c>
    </row>
    <row r="40" s="8" customFormat="1" spans="4:12">
      <c r="D40" s="13" t="s">
        <v>180</v>
      </c>
      <c r="E40" s="14">
        <v>25</v>
      </c>
      <c r="F40" s="14">
        <v>26</v>
      </c>
      <c r="G40" s="14">
        <v>27</v>
      </c>
      <c r="H40" s="14">
        <v>28</v>
      </c>
      <c r="I40" s="14">
        <v>29</v>
      </c>
      <c r="J40" s="14">
        <v>30</v>
      </c>
      <c r="K40" s="14">
        <v>31</v>
      </c>
      <c r="L40" s="14">
        <v>32</v>
      </c>
    </row>
    <row r="41" s="8" customFormat="1" spans="4:12">
      <c r="D41" s="13" t="s">
        <v>182</v>
      </c>
      <c r="E41" s="16">
        <f>(1-1/POWER((1+$B$5),E40))/(1-1/POWER((1+$B$5),50))</f>
        <v>0.850452127805862</v>
      </c>
      <c r="F41" s="16">
        <f>(1-1/POWER((1+$B$5),F40))/(1-1/POWER((1+$B$5),50))</f>
        <v>0.862639473342297</v>
      </c>
      <c r="G41" s="16">
        <f>(1-1/POWER((1+$B$5),G40))/(1-1/POWER((1+$B$5),50))</f>
        <v>0.874008265820315</v>
      </c>
      <c r="H41" s="16">
        <f>(1-1/POWER((1+$B$5),H40))/(1-1/POWER((1+$B$5),50))</f>
        <v>0.884613482684137</v>
      </c>
      <c r="I41" s="16">
        <f>(1-1/POWER((1+$B$5),I40))/(1-1/POWER((1+$B$5),50))</f>
        <v>0.894506408863076</v>
      </c>
      <c r="J41" s="16">
        <f>(1-1/POWER((1+$B$5),J40))/(1-1/POWER((1+$B$5),50))</f>
        <v>0.903734884776265</v>
      </c>
      <c r="K41" s="16">
        <f>(1-1/POWER((1+$B$5),K40))/(1-1/POWER((1+$B$5),50))</f>
        <v>0.912343537680359</v>
      </c>
      <c r="L41" s="16">
        <f>(1-1/POWER((1+$B$5),L40))/(1-1/POWER((1+$B$5),50))</f>
        <v>0.920373997478955</v>
      </c>
    </row>
    <row r="42" s="8" customFormat="1" spans="4:12">
      <c r="D42" s="13" t="s">
        <v>180</v>
      </c>
      <c r="E42" s="14">
        <v>33</v>
      </c>
      <c r="F42" s="14">
        <v>34</v>
      </c>
      <c r="G42" s="14">
        <v>35</v>
      </c>
      <c r="H42" s="14">
        <v>36</v>
      </c>
      <c r="I42" s="14">
        <v>37</v>
      </c>
      <c r="J42" s="14">
        <v>38</v>
      </c>
      <c r="K42" s="14">
        <v>39</v>
      </c>
      <c r="L42" s="14">
        <v>40</v>
      </c>
    </row>
    <row r="43" s="8" customFormat="1" spans="4:12">
      <c r="D43" s="13" t="s">
        <v>182</v>
      </c>
      <c r="E43" s="16">
        <f>(1-1/POWER((1+$B$5),E42))/(1-1/POWER((1+$B$5),50))</f>
        <v>0.927865098037346</v>
      </c>
      <c r="F43" s="16">
        <f>(1-1/POWER((1+$B$5),F42))/(1-1/POWER((1+$B$5),50))</f>
        <v>0.934853064976144</v>
      </c>
      <c r="G43" s="16">
        <f>(1-1/POWER((1+$B$5),G42))/(1-1/POWER((1+$B$5),50))</f>
        <v>0.941371690851888</v>
      </c>
      <c r="H43" s="16">
        <f>(1-1/POWER((1+$B$5),H42))/(1-1/POWER((1+$B$5),50))</f>
        <v>0.947452498571799</v>
      </c>
      <c r="I43" s="16">
        <f>(1-1/POWER((1+$B$5),I42))/(1-1/POWER((1+$B$5),50))</f>
        <v>0.953124893832909</v>
      </c>
      <c r="J43" s="16">
        <f>(1-1/POWER((1+$B$5),J42))/(1-1/POWER((1+$B$5),50))</f>
        <v>0.958416307322752</v>
      </c>
      <c r="K43" s="16">
        <f>(1-1/POWER((1+$B$5),K42))/(1-1/POWER((1+$B$5),50))</f>
        <v>0.963352327369246</v>
      </c>
      <c r="L43" s="16">
        <f>(1-1/POWER((1+$B$5),L42))/(1-1/POWER((1+$B$5),50))</f>
        <v>0.967956823681274</v>
      </c>
    </row>
    <row r="44" s="8" customFormat="1" spans="4:12">
      <c r="D44" s="13" t="s">
        <v>180</v>
      </c>
      <c r="E44" s="14">
        <v>41</v>
      </c>
      <c r="F44" s="14">
        <v>42</v>
      </c>
      <c r="G44" s="14">
        <v>43</v>
      </c>
      <c r="H44" s="14">
        <v>44</v>
      </c>
      <c r="I44" s="14">
        <v>45</v>
      </c>
      <c r="J44" s="14">
        <v>46</v>
      </c>
      <c r="K44" s="14">
        <v>47</v>
      </c>
      <c r="L44" s="14">
        <v>48</v>
      </c>
    </row>
    <row r="45" s="8" customFormat="1" spans="4:12">
      <c r="D45" s="13" t="s">
        <v>182</v>
      </c>
      <c r="E45" s="16">
        <f>(1-1/POWER((1+$B$5),E44))/(1-1/POWER((1+$B$5),50))</f>
        <v>0.972252062778316</v>
      </c>
      <c r="F45" s="16">
        <f>(1-1/POWER((1+$B$5),F44))/(1-1/POWER((1+$B$5),50))</f>
        <v>0.976258815667347</v>
      </c>
      <c r="G45" s="16">
        <f>(1-1/POWER((1+$B$5),G44))/(1-1/POWER((1+$B$5),50))</f>
        <v>0.979996458287712</v>
      </c>
      <c r="H45" s="16">
        <f>(1-1/POWER((1+$B$5),H44))/(1-1/POWER((1+$B$5),50))</f>
        <v>0.983483065209694</v>
      </c>
      <c r="I45" s="16">
        <f>(1-1/POWER((1+$B$5),I44))/(1-1/POWER((1+$B$5),50))</f>
        <v>0.986735497039901</v>
      </c>
      <c r="J45" s="16">
        <f>(1-1/POWER((1+$B$5),J44))/(1-1/POWER((1+$B$5),50))</f>
        <v>0.98976948195614</v>
      </c>
      <c r="K45" s="16">
        <f>(1-1/POWER((1+$B$5),K44))/(1-1/POWER((1+$B$5),50))</f>
        <v>0.992599691766063</v>
      </c>
      <c r="L45" s="16">
        <f>(1-1/POWER((1+$B$5),L44))/(1-1/POWER((1+$B$5),50))</f>
        <v>0.99523981285741</v>
      </c>
    </row>
    <row r="46" s="8" customFormat="1" spans="4:12">
      <c r="D46" s="13" t="s">
        <v>180</v>
      </c>
      <c r="E46" s="14">
        <v>49</v>
      </c>
      <c r="F46" s="14">
        <v>50</v>
      </c>
      <c r="G46" s="14" t="s">
        <v>191</v>
      </c>
      <c r="H46" s="14"/>
      <c r="I46" s="14"/>
      <c r="J46" s="14"/>
      <c r="K46" s="14"/>
      <c r="L46" s="14"/>
    </row>
    <row r="47" s="8" customFormat="1" spans="4:12">
      <c r="D47" s="13" t="s">
        <v>182</v>
      </c>
      <c r="E47" s="16">
        <f>(1-1/POWER((1+$B$5),E46))/(1-1/POWER((1+$B$5),50))</f>
        <v>0.99770261238292</v>
      </c>
      <c r="F47" s="16">
        <f>(1-1/POWER((1+$B$5),F46))/(1-1/POWER((1+$B$5),50))</f>
        <v>1</v>
      </c>
      <c r="G47" s="14"/>
      <c r="H47" s="14"/>
      <c r="I47" s="14"/>
      <c r="J47" s="14"/>
      <c r="K47" s="14"/>
      <c r="L47" s="14"/>
    </row>
    <row r="53" ht="27.75" spans="4:7">
      <c r="D53" s="18" t="s">
        <v>193</v>
      </c>
      <c r="E53" s="18" t="s">
        <v>194</v>
      </c>
      <c r="F53" s="18" t="s">
        <v>195</v>
      </c>
      <c r="G53" s="18" t="s">
        <v>196</v>
      </c>
    </row>
    <row r="54" ht="27.75" spans="4:7">
      <c r="D54" s="19">
        <v>1</v>
      </c>
      <c r="E54" s="19" t="s">
        <v>197</v>
      </c>
      <c r="F54" s="19">
        <v>17.92</v>
      </c>
      <c r="G54" s="20">
        <f>(1-1/POWER((1+$B$3),F54))/(1-1/POWER((1+$B$3),40))</f>
        <v>0.821715996648936</v>
      </c>
    </row>
    <row r="55" ht="27.75" spans="4:7">
      <c r="D55" s="19">
        <v>2</v>
      </c>
      <c r="E55" s="19" t="s">
        <v>21</v>
      </c>
      <c r="F55" s="19">
        <v>26.48</v>
      </c>
      <c r="G55" s="20">
        <f>(1-1/POWER((1+$B$3),F55))/(1-1/POWER((1+$B$3),40))</f>
        <v>0.932472978151546</v>
      </c>
    </row>
    <row r="56" ht="27.75" spans="4:7">
      <c r="D56" s="19">
        <v>3</v>
      </c>
      <c r="E56" s="19" t="s">
        <v>28</v>
      </c>
      <c r="F56" s="19">
        <v>34.38</v>
      </c>
      <c r="G56" s="20">
        <f>(1-1/POWER((1+$B$3),F56))/(1-1/POWER((1+$B$3),40))</f>
        <v>0.981243705363775</v>
      </c>
    </row>
    <row r="57" ht="27.75" spans="4:7">
      <c r="D57" s="19">
        <v>4</v>
      </c>
      <c r="E57" s="19" t="s">
        <v>35</v>
      </c>
      <c r="F57" s="19">
        <v>30.91</v>
      </c>
      <c r="G57" s="20">
        <f>(1-1/POWER((1+$B$3),F57))/(1-1/POWER((1+$B$3),40))</f>
        <v>0.963964289990126</v>
      </c>
    </row>
    <row r="58" ht="27.75" spans="4:7">
      <c r="D58" s="19">
        <v>5</v>
      </c>
      <c r="E58" s="19" t="s">
        <v>42</v>
      </c>
      <c r="F58" s="19">
        <v>28.45</v>
      </c>
      <c r="G58" s="20">
        <f>(1-1/POWER((1+$B$3),F58))/(1-1/POWER((1+$B$3),40))</f>
        <v>0.948024466298331</v>
      </c>
    </row>
    <row r="59" ht="27.75" spans="4:7">
      <c r="D59" s="19">
        <v>6</v>
      </c>
      <c r="E59" s="19" t="s">
        <v>77</v>
      </c>
      <c r="F59" s="19">
        <v>60.03</v>
      </c>
      <c r="G59" s="20">
        <f>(1-1/POWER((1+$B$4),F59))/(1-1/POWER((1+$B$4),70))</f>
        <v>0.994993462031901</v>
      </c>
    </row>
    <row r="60" ht="27.75" spans="4:7">
      <c r="D60" s="19">
        <v>7</v>
      </c>
      <c r="E60" s="19" t="s">
        <v>78</v>
      </c>
      <c r="F60" s="19">
        <v>63.02</v>
      </c>
      <c r="G60" s="20">
        <f t="shared" ref="G60:G65" si="0">(1-1/POWER((1+$B$4),F60))/(1-1/POWER((1+$B$4),70))</f>
        <v>0.996920643262205</v>
      </c>
    </row>
    <row r="61" ht="27.75" spans="4:7">
      <c r="D61" s="19">
        <v>8</v>
      </c>
      <c r="E61" s="19" t="s">
        <v>85</v>
      </c>
      <c r="F61" s="19">
        <v>59.99</v>
      </c>
      <c r="G61" s="20">
        <f t="shared" si="0"/>
        <v>0.994964509031541</v>
      </c>
    </row>
    <row r="62" ht="27.75" spans="4:7">
      <c r="D62" s="19">
        <v>9</v>
      </c>
      <c r="E62" s="19" t="s">
        <v>92</v>
      </c>
      <c r="F62" s="19">
        <v>60.94</v>
      </c>
      <c r="G62" s="20">
        <f t="shared" si="0"/>
        <v>0.995628296888982</v>
      </c>
    </row>
    <row r="63" ht="27.75" spans="4:7">
      <c r="D63" s="19">
        <v>10</v>
      </c>
      <c r="E63" s="19" t="s">
        <v>93</v>
      </c>
      <c r="F63" s="19">
        <v>64.93</v>
      </c>
      <c r="G63" s="20">
        <f t="shared" si="0"/>
        <v>0.997936030343307</v>
      </c>
    </row>
    <row r="64" ht="27.75" spans="4:7">
      <c r="D64" s="19">
        <v>11</v>
      </c>
      <c r="E64" s="19" t="s">
        <v>94</v>
      </c>
      <c r="F64" s="19">
        <v>59.41</v>
      </c>
      <c r="G64" s="20">
        <f t="shared" si="0"/>
        <v>0.994534369482146</v>
      </c>
    </row>
    <row r="65" ht="27.75" spans="4:7">
      <c r="D65" s="19">
        <v>12</v>
      </c>
      <c r="E65" s="19" t="s">
        <v>101</v>
      </c>
      <c r="F65" s="19">
        <v>58.33</v>
      </c>
      <c r="G65" s="20">
        <f t="shared" si="0"/>
        <v>0.993679620313822</v>
      </c>
    </row>
    <row r="66" ht="27.75" spans="4:7">
      <c r="D66" s="19">
        <v>13</v>
      </c>
      <c r="E66" s="19" t="s">
        <v>130</v>
      </c>
      <c r="F66" s="19">
        <v>43.35</v>
      </c>
      <c r="G66" s="20">
        <f>(1-1/POWER((1+$B$5),F66))/(1-1/POWER((1+$B$5),70))</f>
        <v>0.9582794925133</v>
      </c>
    </row>
    <row r="67" ht="27.75" spans="4:7">
      <c r="D67" s="19">
        <v>14</v>
      </c>
      <c r="E67" s="19" t="s">
        <v>137</v>
      </c>
      <c r="F67" s="19">
        <v>40.44</v>
      </c>
      <c r="G67" s="20">
        <f>(1-1/POWER((1+$B$5),F67))/(1-1/POWER((1+$B$5),70))</f>
        <v>0.947184510738191</v>
      </c>
    </row>
    <row r="68" ht="27.75" spans="4:7">
      <c r="D68" s="19">
        <v>15</v>
      </c>
      <c r="E68" s="19" t="s">
        <v>144</v>
      </c>
      <c r="F68" s="19">
        <v>38.44</v>
      </c>
      <c r="G68" s="20">
        <f>(1-1/POWER((1+$B$5),F68))/(1-1/POWER((1+$B$5),70))</f>
        <v>0.938147991842362</v>
      </c>
    </row>
    <row r="69" ht="27.75" spans="4:7">
      <c r="D69" s="19">
        <v>16</v>
      </c>
      <c r="E69" s="19" t="s">
        <v>151</v>
      </c>
      <c r="F69" s="19">
        <v>37.1</v>
      </c>
      <c r="G69" s="20">
        <f>(1-1/POWER((1+$B$5),F69))/(1-1/POWER((1+$B$5),70))</f>
        <v>0.931351129450608</v>
      </c>
    </row>
  </sheetData>
  <protectedRanges>
    <protectedRange sqref="O4:V7 O9:V9 O15:V15" name="区域1"/>
  </protectedRanges>
  <mergeCells count="9">
    <mergeCell ref="A1:B1"/>
    <mergeCell ref="D1:L1"/>
    <mergeCell ref="N3:V3"/>
    <mergeCell ref="N8:V8"/>
    <mergeCell ref="D13:L13"/>
    <mergeCell ref="N14:V14"/>
    <mergeCell ref="D33:L33"/>
    <mergeCell ref="K30:L31"/>
    <mergeCell ref="G46:L47"/>
  </mergeCells>
  <pageMargins left="1.0625" right="0.75" top="1" bottom="1" header="0.5" footer="0.5"/>
  <pageSetup paperSize="9" scale="7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28" workbookViewId="0">
      <selection activeCell="M51" sqref="M51"/>
    </sheetView>
  </sheetViews>
  <sheetFormatPr defaultColWidth="9" defaultRowHeight="13.5"/>
  <cols>
    <col min="1" max="1" width="10.75" customWidth="1"/>
  </cols>
  <sheetData>
    <row r="1" spans="1:1">
      <c r="A1" t="s">
        <v>198</v>
      </c>
    </row>
    <row r="2" ht="15" spans="2:10">
      <c r="B2" s="1" t="s">
        <v>199</v>
      </c>
      <c r="C2" s="1"/>
      <c r="D2" s="1"/>
      <c r="E2" s="1"/>
      <c r="F2" s="1"/>
      <c r="G2" s="1"/>
      <c r="H2" s="1"/>
      <c r="I2" s="1"/>
      <c r="J2" s="1"/>
    </row>
    <row r="3" ht="16.5" spans="2:10">
      <c r="B3" s="2" t="s">
        <v>200</v>
      </c>
      <c r="C3" s="2" t="s">
        <v>201</v>
      </c>
      <c r="D3" s="3">
        <v>0.6</v>
      </c>
      <c r="E3" s="3">
        <v>0.7</v>
      </c>
      <c r="F3" s="3">
        <v>0.8</v>
      </c>
      <c r="G3" s="3">
        <v>0.9</v>
      </c>
      <c r="H3" s="3">
        <v>1</v>
      </c>
      <c r="I3" s="3">
        <v>1.1</v>
      </c>
      <c r="J3" s="3">
        <v>1.2</v>
      </c>
    </row>
    <row r="4" ht="16.5" spans="2:10">
      <c r="B4" s="4" t="s">
        <v>182</v>
      </c>
      <c r="C4" s="5">
        <v>0.64</v>
      </c>
      <c r="D4" s="5">
        <v>0.68</v>
      </c>
      <c r="E4" s="5">
        <v>0.72</v>
      </c>
      <c r="F4" s="5">
        <v>0.76</v>
      </c>
      <c r="G4" s="5">
        <v>0.8</v>
      </c>
      <c r="H4" s="5">
        <v>0.84</v>
      </c>
      <c r="I4" s="5">
        <v>0.88</v>
      </c>
      <c r="J4" s="5">
        <v>0.92</v>
      </c>
    </row>
    <row r="5" ht="16.5" spans="2:10">
      <c r="B5" s="4" t="s">
        <v>200</v>
      </c>
      <c r="C5" s="5">
        <v>1.3</v>
      </c>
      <c r="D5" s="5">
        <v>1.4</v>
      </c>
      <c r="E5" s="5">
        <v>1.5</v>
      </c>
      <c r="F5" s="5">
        <v>1.6</v>
      </c>
      <c r="G5" s="5">
        <v>1.7</v>
      </c>
      <c r="H5" s="5">
        <v>1.8</v>
      </c>
      <c r="I5" s="5">
        <v>1.9</v>
      </c>
      <c r="J5" s="5">
        <v>2</v>
      </c>
    </row>
    <row r="6" ht="16.5" spans="2:10">
      <c r="B6" s="4" t="s">
        <v>182</v>
      </c>
      <c r="C6" s="5">
        <v>0.96</v>
      </c>
      <c r="D6" s="5">
        <v>1</v>
      </c>
      <c r="E6" s="5">
        <v>1.04</v>
      </c>
      <c r="F6" s="5">
        <v>1.08</v>
      </c>
      <c r="G6" s="5">
        <v>1.12</v>
      </c>
      <c r="H6" s="5">
        <v>1.16</v>
      </c>
      <c r="I6" s="5">
        <v>1.2</v>
      </c>
      <c r="J6" s="5">
        <v>1.24</v>
      </c>
    </row>
    <row r="7" ht="16.5" spans="2:10">
      <c r="B7" s="4" t="s">
        <v>200</v>
      </c>
      <c r="C7" s="5">
        <v>2.1</v>
      </c>
      <c r="D7" s="5">
        <v>2.2</v>
      </c>
      <c r="E7" s="5">
        <v>2.3</v>
      </c>
      <c r="F7" s="5">
        <v>2.4</v>
      </c>
      <c r="G7" s="5">
        <v>2.5</v>
      </c>
      <c r="H7" s="4" t="s">
        <v>202</v>
      </c>
      <c r="I7" s="4"/>
      <c r="J7" s="4"/>
    </row>
    <row r="8" ht="16.5" spans="2:10">
      <c r="B8" s="4" t="s">
        <v>182</v>
      </c>
      <c r="C8" s="5">
        <v>1.28</v>
      </c>
      <c r="D8" s="5">
        <v>1.32</v>
      </c>
      <c r="E8" s="5">
        <v>1.36</v>
      </c>
      <c r="F8" s="5">
        <v>1.4</v>
      </c>
      <c r="G8" s="5">
        <v>1.44</v>
      </c>
      <c r="H8" s="5">
        <v>1.48</v>
      </c>
      <c r="I8" s="4"/>
      <c r="J8" s="7"/>
    </row>
    <row r="11" ht="15" spans="2:10">
      <c r="B11" s="1" t="s">
        <v>203</v>
      </c>
      <c r="C11" s="1"/>
      <c r="D11" s="1"/>
      <c r="E11" s="1"/>
      <c r="F11" s="1"/>
      <c r="G11" s="1"/>
      <c r="H11" s="1"/>
      <c r="I11" s="1"/>
      <c r="J11" s="1"/>
    </row>
    <row r="12" ht="16.5" spans="2:10">
      <c r="B12" s="2" t="s">
        <v>200</v>
      </c>
      <c r="C12" s="2" t="s">
        <v>201</v>
      </c>
      <c r="D12" s="3">
        <v>0.6</v>
      </c>
      <c r="E12" s="3">
        <v>0.7</v>
      </c>
      <c r="F12" s="3">
        <v>0.8</v>
      </c>
      <c r="G12" s="3">
        <v>0.9</v>
      </c>
      <c r="H12" s="3">
        <v>1</v>
      </c>
      <c r="I12" s="3">
        <v>1.1</v>
      </c>
      <c r="J12" s="3">
        <v>1.2</v>
      </c>
    </row>
    <row r="13" ht="16.5" spans="2:10">
      <c r="B13" s="4" t="s">
        <v>182</v>
      </c>
      <c r="C13" s="5">
        <v>0.53</v>
      </c>
      <c r="D13" s="5">
        <v>0.62</v>
      </c>
      <c r="E13" s="5">
        <v>0.69</v>
      </c>
      <c r="F13" s="5">
        <v>0.76</v>
      </c>
      <c r="G13" s="5">
        <v>0.82</v>
      </c>
      <c r="H13" s="5">
        <v>0.87</v>
      </c>
      <c r="I13" s="5">
        <v>0.91</v>
      </c>
      <c r="J13" s="5">
        <v>0.96</v>
      </c>
    </row>
    <row r="14" ht="16.5" spans="2:10">
      <c r="B14" s="4" t="s">
        <v>200</v>
      </c>
      <c r="C14" s="5">
        <v>1.3</v>
      </c>
      <c r="D14" s="5">
        <v>1.4</v>
      </c>
      <c r="E14" s="5">
        <v>1.5</v>
      </c>
      <c r="F14" s="5">
        <v>1.6</v>
      </c>
      <c r="G14" s="5">
        <v>1.7</v>
      </c>
      <c r="H14" s="5">
        <v>1.8</v>
      </c>
      <c r="I14" s="5">
        <v>1.9</v>
      </c>
      <c r="J14" s="5">
        <v>2</v>
      </c>
    </row>
    <row r="15" ht="16.5" spans="2:10">
      <c r="B15" s="4" t="s">
        <v>182</v>
      </c>
      <c r="C15" s="5">
        <v>1</v>
      </c>
      <c r="D15" s="5">
        <v>1.03</v>
      </c>
      <c r="E15" s="5">
        <v>1.06</v>
      </c>
      <c r="F15" s="5">
        <v>1.09</v>
      </c>
      <c r="G15" s="5">
        <v>1.12</v>
      </c>
      <c r="H15" s="5">
        <v>1.15</v>
      </c>
      <c r="I15" s="5">
        <v>1.18</v>
      </c>
      <c r="J15" s="5">
        <v>1.21</v>
      </c>
    </row>
    <row r="16" ht="16.5" spans="2:10">
      <c r="B16" s="4" t="s">
        <v>200</v>
      </c>
      <c r="C16" s="5">
        <v>2.1</v>
      </c>
      <c r="D16" s="5">
        <v>2.2</v>
      </c>
      <c r="E16" s="5">
        <v>2.3</v>
      </c>
      <c r="F16" s="5">
        <v>2.4</v>
      </c>
      <c r="G16" s="5">
        <v>2.5</v>
      </c>
      <c r="H16" s="4" t="s">
        <v>202</v>
      </c>
      <c r="I16" s="4"/>
      <c r="J16" s="4"/>
    </row>
    <row r="17" ht="16.5" spans="2:10">
      <c r="B17" s="4" t="s">
        <v>182</v>
      </c>
      <c r="C17" s="5">
        <v>1.24</v>
      </c>
      <c r="D17" s="5">
        <v>1.25</v>
      </c>
      <c r="E17" s="5">
        <v>1.28</v>
      </c>
      <c r="F17" s="5">
        <v>1.31</v>
      </c>
      <c r="G17" s="5">
        <v>1.34</v>
      </c>
      <c r="H17" s="5">
        <v>1.37</v>
      </c>
      <c r="I17" s="4"/>
      <c r="J17" s="7"/>
    </row>
    <row r="20" ht="15" spans="2:10">
      <c r="B20" s="1" t="s">
        <v>204</v>
      </c>
      <c r="C20" s="1"/>
      <c r="D20" s="1"/>
      <c r="E20" s="1"/>
      <c r="F20" s="1"/>
      <c r="G20" s="1"/>
      <c r="H20" s="1"/>
      <c r="I20" s="1"/>
      <c r="J20" s="1"/>
    </row>
    <row r="21" ht="16.5" spans="2:9">
      <c r="B21" s="2" t="s">
        <v>200</v>
      </c>
      <c r="C21" s="2" t="s">
        <v>205</v>
      </c>
      <c r="D21" s="3">
        <v>0.7</v>
      </c>
      <c r="E21" s="3">
        <v>0.8</v>
      </c>
      <c r="F21" s="3">
        <v>0.9</v>
      </c>
      <c r="G21" s="3">
        <v>1</v>
      </c>
      <c r="H21" s="3">
        <v>1.1</v>
      </c>
      <c r="I21" s="3">
        <v>1.2</v>
      </c>
    </row>
    <row r="22" ht="16.5" spans="2:9">
      <c r="B22" s="4" t="s">
        <v>182</v>
      </c>
      <c r="C22" s="5">
        <v>0.86</v>
      </c>
      <c r="D22" s="5">
        <v>0.93</v>
      </c>
      <c r="E22" s="5">
        <v>1</v>
      </c>
      <c r="F22" s="5">
        <v>1.04</v>
      </c>
      <c r="G22" s="5">
        <v>1.08</v>
      </c>
      <c r="H22" s="5">
        <v>1.12</v>
      </c>
      <c r="I22" s="5">
        <v>1.16</v>
      </c>
    </row>
    <row r="23" ht="16.5" spans="2:9">
      <c r="B23" s="4" t="s">
        <v>200</v>
      </c>
      <c r="C23" s="5">
        <v>1.4</v>
      </c>
      <c r="D23" s="5">
        <v>1.6</v>
      </c>
      <c r="E23" s="5">
        <v>1.8</v>
      </c>
      <c r="F23" s="4" t="s">
        <v>206</v>
      </c>
      <c r="G23" s="4"/>
      <c r="H23" s="4"/>
      <c r="I23" s="4"/>
    </row>
    <row r="24" ht="16.5" spans="2:9">
      <c r="B24" s="4" t="s">
        <v>182</v>
      </c>
      <c r="C24" s="5">
        <v>1.2</v>
      </c>
      <c r="D24" s="5">
        <v>1.24</v>
      </c>
      <c r="E24" s="5">
        <v>1.28</v>
      </c>
      <c r="F24" s="5">
        <v>1.32</v>
      </c>
      <c r="G24" s="4"/>
      <c r="H24" s="4"/>
      <c r="I24" s="7"/>
    </row>
    <row r="27" spans="1:1">
      <c r="A27" t="s">
        <v>207</v>
      </c>
    </row>
    <row r="28" ht="15" spans="2:10">
      <c r="B28" s="1" t="s">
        <v>199</v>
      </c>
      <c r="C28" s="1"/>
      <c r="D28" s="1"/>
      <c r="E28" s="1"/>
      <c r="F28" s="1"/>
      <c r="G28" s="1"/>
      <c r="H28" s="1"/>
      <c r="I28" s="1"/>
      <c r="J28" s="1"/>
    </row>
    <row r="29" ht="16.5" spans="2:10">
      <c r="B29" s="2" t="s">
        <v>200</v>
      </c>
      <c r="C29" s="2" t="s">
        <v>201</v>
      </c>
      <c r="D29" s="3">
        <v>0.6</v>
      </c>
      <c r="E29" s="3">
        <v>0.7</v>
      </c>
      <c r="F29" s="3">
        <v>0.8</v>
      </c>
      <c r="G29" s="3">
        <v>0.9</v>
      </c>
      <c r="H29" s="3">
        <v>1</v>
      </c>
      <c r="I29" s="3">
        <v>1.1</v>
      </c>
      <c r="J29" s="3">
        <v>1.2</v>
      </c>
    </row>
    <row r="30" ht="16.5" spans="2:10">
      <c r="B30" s="4" t="s">
        <v>182</v>
      </c>
      <c r="C30" s="5">
        <v>0.5</v>
      </c>
      <c r="D30" s="5">
        <v>0.54</v>
      </c>
      <c r="E30" s="5">
        <v>0.69</v>
      </c>
      <c r="F30" s="5">
        <v>0.78</v>
      </c>
      <c r="G30" s="5">
        <v>0.85</v>
      </c>
      <c r="H30" s="5">
        <v>1</v>
      </c>
      <c r="I30" s="5">
        <v>1.03</v>
      </c>
      <c r="J30" s="5">
        <v>1.06</v>
      </c>
    </row>
    <row r="31" ht="16.5" spans="2:10">
      <c r="B31" s="4" t="s">
        <v>200</v>
      </c>
      <c r="C31" s="5">
        <v>1.3</v>
      </c>
      <c r="D31" s="5">
        <v>1.4</v>
      </c>
      <c r="E31" s="5">
        <v>1.5</v>
      </c>
      <c r="F31" s="5">
        <v>1.6</v>
      </c>
      <c r="G31" s="5">
        <v>1.7</v>
      </c>
      <c r="H31" s="5">
        <v>1.8</v>
      </c>
      <c r="I31" s="5">
        <v>1.9</v>
      </c>
      <c r="J31" s="5">
        <v>2</v>
      </c>
    </row>
    <row r="32" ht="16.5" spans="2:10">
      <c r="B32" s="4" t="s">
        <v>182</v>
      </c>
      <c r="C32" s="5">
        <v>1.1</v>
      </c>
      <c r="D32" s="5">
        <v>1.13</v>
      </c>
      <c r="E32" s="5">
        <v>1.19</v>
      </c>
      <c r="F32" s="5">
        <v>1.26</v>
      </c>
      <c r="G32" s="5">
        <v>1.31</v>
      </c>
      <c r="H32" s="5">
        <v>1.37</v>
      </c>
      <c r="I32" s="5">
        <v>1.44</v>
      </c>
      <c r="J32" s="5">
        <v>1.5</v>
      </c>
    </row>
    <row r="33" ht="16.5" spans="2:10">
      <c r="B33" s="4" t="s">
        <v>200</v>
      </c>
      <c r="C33" s="5">
        <v>2.1</v>
      </c>
      <c r="D33" s="5">
        <v>2.2</v>
      </c>
      <c r="E33" s="5">
        <v>2.3</v>
      </c>
      <c r="F33" s="5">
        <v>2.4</v>
      </c>
      <c r="G33" s="4" t="s">
        <v>208</v>
      </c>
      <c r="H33" s="4"/>
      <c r="I33" s="4"/>
      <c r="J33" s="4"/>
    </row>
    <row r="34" ht="16.5" spans="2:10">
      <c r="B34" s="4" t="s">
        <v>182</v>
      </c>
      <c r="C34" s="5">
        <v>1.54</v>
      </c>
      <c r="D34" s="5">
        <v>1.61</v>
      </c>
      <c r="E34" s="5">
        <v>1.69</v>
      </c>
      <c r="F34" s="5">
        <v>1.75</v>
      </c>
      <c r="G34" s="5">
        <v>1.82</v>
      </c>
      <c r="H34" s="4"/>
      <c r="I34" s="4"/>
      <c r="J34" s="7"/>
    </row>
    <row r="37" ht="15" spans="2:10">
      <c r="B37" s="1" t="s">
        <v>203</v>
      </c>
      <c r="C37" s="1"/>
      <c r="D37" s="1"/>
      <c r="E37" s="1"/>
      <c r="F37" s="1"/>
      <c r="G37" s="1"/>
      <c r="H37" s="1"/>
      <c r="I37" s="1"/>
      <c r="J37" s="1"/>
    </row>
    <row r="38" ht="16.5" spans="2:10">
      <c r="B38" s="2" t="s">
        <v>200</v>
      </c>
      <c r="C38" s="2" t="s">
        <v>201</v>
      </c>
      <c r="D38" s="3">
        <v>0.6</v>
      </c>
      <c r="E38" s="3">
        <v>0.7</v>
      </c>
      <c r="F38" s="3">
        <v>0.8</v>
      </c>
      <c r="G38" s="3">
        <v>0.9</v>
      </c>
      <c r="H38" s="3">
        <v>1</v>
      </c>
      <c r="I38" s="3">
        <v>1.1</v>
      </c>
      <c r="J38" s="3">
        <v>1.2</v>
      </c>
    </row>
    <row r="39" ht="16.5" spans="2:10">
      <c r="B39" s="4" t="s">
        <v>182</v>
      </c>
      <c r="C39" s="5">
        <v>0.5</v>
      </c>
      <c r="D39" s="5">
        <v>0.58</v>
      </c>
      <c r="E39" s="5">
        <v>0.76</v>
      </c>
      <c r="F39" s="5">
        <v>0.84</v>
      </c>
      <c r="G39" s="5">
        <v>0.93</v>
      </c>
      <c r="H39" s="5">
        <v>1</v>
      </c>
      <c r="I39" s="5">
        <v>1.04</v>
      </c>
      <c r="J39" s="5">
        <v>1.09</v>
      </c>
    </row>
    <row r="40" ht="16.5" spans="2:10">
      <c r="B40" s="4" t="s">
        <v>200</v>
      </c>
      <c r="C40" s="5">
        <v>1.3</v>
      </c>
      <c r="D40" s="5">
        <v>1.4</v>
      </c>
      <c r="E40" s="5">
        <v>1.5</v>
      </c>
      <c r="F40" s="5">
        <v>1.6</v>
      </c>
      <c r="G40" s="5">
        <v>1.7</v>
      </c>
      <c r="H40" s="5">
        <v>1.8</v>
      </c>
      <c r="I40" s="5">
        <v>1.9</v>
      </c>
      <c r="J40" s="5">
        <v>2</v>
      </c>
    </row>
    <row r="41" ht="16.5" spans="2:10">
      <c r="B41" s="4" t="s">
        <v>182</v>
      </c>
      <c r="C41" s="5">
        <v>1.12</v>
      </c>
      <c r="D41" s="5">
        <v>1.18</v>
      </c>
      <c r="E41" s="5">
        <v>1.23</v>
      </c>
      <c r="F41" s="5">
        <v>1.29</v>
      </c>
      <c r="G41" s="5">
        <v>1.35</v>
      </c>
      <c r="H41" s="5">
        <v>1.42</v>
      </c>
      <c r="I41" s="5">
        <v>1.48</v>
      </c>
      <c r="J41" s="5">
        <v>1.5</v>
      </c>
    </row>
    <row r="42" ht="16.5" spans="2:10">
      <c r="B42" s="4" t="s">
        <v>200</v>
      </c>
      <c r="C42" s="5">
        <v>2.1</v>
      </c>
      <c r="D42" s="5">
        <v>2.2</v>
      </c>
      <c r="E42" s="5">
        <v>2.3</v>
      </c>
      <c r="F42" s="5">
        <v>2.4</v>
      </c>
      <c r="G42" s="4" t="s">
        <v>208</v>
      </c>
      <c r="H42" s="4"/>
      <c r="I42" s="4"/>
      <c r="J42" s="4"/>
    </row>
    <row r="43" ht="16.5" spans="2:10">
      <c r="B43" s="4" t="s">
        <v>182</v>
      </c>
      <c r="C43" s="5">
        <v>1.56</v>
      </c>
      <c r="D43" s="5">
        <v>1.61</v>
      </c>
      <c r="E43" s="5">
        <v>1.68</v>
      </c>
      <c r="F43" s="5">
        <v>1.73</v>
      </c>
      <c r="G43" s="5">
        <v>1.77</v>
      </c>
      <c r="H43" s="4"/>
      <c r="I43" s="4"/>
      <c r="J43" s="7"/>
    </row>
    <row r="46" ht="15" spans="2:10">
      <c r="B46" s="1" t="s">
        <v>204</v>
      </c>
      <c r="C46" s="1"/>
      <c r="D46" s="1"/>
      <c r="E46" s="1"/>
      <c r="F46" s="1"/>
      <c r="G46" s="1"/>
      <c r="H46" s="1"/>
      <c r="I46" s="1"/>
      <c r="J46" s="1"/>
    </row>
    <row r="47" ht="16.5" spans="2:9">
      <c r="B47" s="2" t="s">
        <v>200</v>
      </c>
      <c r="C47" s="2" t="s">
        <v>209</v>
      </c>
      <c r="D47" s="3">
        <v>0.4</v>
      </c>
      <c r="E47" s="3">
        <v>0.5</v>
      </c>
      <c r="F47" s="3">
        <v>0.6</v>
      </c>
      <c r="G47" s="3">
        <v>0.7</v>
      </c>
      <c r="H47" s="3">
        <v>0.8</v>
      </c>
      <c r="I47" s="3">
        <v>0.9</v>
      </c>
    </row>
    <row r="48" ht="16.5" spans="2:9">
      <c r="B48" s="4" t="s">
        <v>182</v>
      </c>
      <c r="C48" s="5">
        <v>0.81</v>
      </c>
      <c r="D48" s="5">
        <v>0.85</v>
      </c>
      <c r="E48" s="5">
        <v>0.91</v>
      </c>
      <c r="F48" s="5">
        <v>1</v>
      </c>
      <c r="G48" s="5">
        <v>1.03</v>
      </c>
      <c r="H48" s="5">
        <v>1.07</v>
      </c>
      <c r="I48" s="5">
        <v>1.12</v>
      </c>
    </row>
    <row r="49" ht="16.5" spans="2:9">
      <c r="B49" s="4" t="s">
        <v>200</v>
      </c>
      <c r="C49" s="5">
        <v>1</v>
      </c>
      <c r="D49" s="5">
        <v>1.1</v>
      </c>
      <c r="E49" s="4" t="s">
        <v>210</v>
      </c>
      <c r="F49" s="4"/>
      <c r="G49" s="4"/>
      <c r="H49" s="4"/>
      <c r="I49" s="4"/>
    </row>
    <row r="50" ht="16.5" spans="2:9">
      <c r="B50" s="4" t="s">
        <v>182</v>
      </c>
      <c r="C50" s="5">
        <v>1.16</v>
      </c>
      <c r="D50" s="5">
        <v>1.21</v>
      </c>
      <c r="E50" s="5">
        <v>1.25</v>
      </c>
      <c r="F50" s="4"/>
      <c r="G50" s="4"/>
      <c r="H50" s="4"/>
      <c r="I50" s="7"/>
    </row>
    <row r="53" spans="1:1">
      <c r="A53" s="6" t="s">
        <v>211</v>
      </c>
    </row>
    <row r="54" spans="1:1">
      <c r="A54" s="6"/>
    </row>
    <row r="55" ht="15" spans="2:10">
      <c r="B55" s="1" t="s">
        <v>204</v>
      </c>
      <c r="C55" s="1"/>
      <c r="D55" s="1"/>
      <c r="E55" s="1"/>
      <c r="F55" s="1"/>
      <c r="G55" s="1"/>
      <c r="H55" s="1"/>
      <c r="I55" s="1"/>
      <c r="J55" s="1"/>
    </row>
    <row r="56" ht="16.5" spans="2:9">
      <c r="B56" s="2" t="s">
        <v>200</v>
      </c>
      <c r="C56" s="2" t="s">
        <v>212</v>
      </c>
      <c r="D56" s="3">
        <v>0.5</v>
      </c>
      <c r="E56" s="3">
        <v>0.6</v>
      </c>
      <c r="F56" s="3">
        <v>0.7</v>
      </c>
      <c r="G56" s="3">
        <v>0.8</v>
      </c>
      <c r="H56" s="3">
        <v>0.9</v>
      </c>
      <c r="I56" s="3">
        <v>1</v>
      </c>
    </row>
    <row r="57" ht="16.5" spans="2:9">
      <c r="B57" s="4" t="s">
        <v>182</v>
      </c>
      <c r="C57" s="5">
        <v>0.94</v>
      </c>
      <c r="D57" s="5">
        <v>0.97</v>
      </c>
      <c r="E57" s="5">
        <v>1</v>
      </c>
      <c r="F57" s="5">
        <v>1.03</v>
      </c>
      <c r="G57" s="5">
        <v>1.06</v>
      </c>
      <c r="H57" s="5">
        <v>1.09</v>
      </c>
      <c r="I57" s="5">
        <v>1.12</v>
      </c>
    </row>
    <row r="58" ht="16.5" spans="2:9">
      <c r="B58" s="4" t="s">
        <v>200</v>
      </c>
      <c r="C58" s="5">
        <v>1.1</v>
      </c>
      <c r="D58" s="5">
        <v>1.2</v>
      </c>
      <c r="E58" s="5">
        <v>1.3</v>
      </c>
      <c r="F58" s="4" t="s">
        <v>213</v>
      </c>
      <c r="G58" s="4"/>
      <c r="H58" s="4"/>
      <c r="I58" s="4"/>
    </row>
    <row r="59" ht="16.5" spans="2:9">
      <c r="B59" s="4" t="s">
        <v>182</v>
      </c>
      <c r="C59" s="5">
        <v>1.15</v>
      </c>
      <c r="D59" s="5">
        <v>1.18</v>
      </c>
      <c r="E59" s="5">
        <v>1.21</v>
      </c>
      <c r="F59" s="5">
        <v>1.24</v>
      </c>
      <c r="G59" s="4"/>
      <c r="H59" s="4"/>
      <c r="I59" s="7"/>
    </row>
  </sheetData>
  <mergeCells count="8">
    <mergeCell ref="B2:J2"/>
    <mergeCell ref="B11:J11"/>
    <mergeCell ref="B20:J20"/>
    <mergeCell ref="B28:J28"/>
    <mergeCell ref="B37:J37"/>
    <mergeCell ref="B46:J46"/>
    <mergeCell ref="B55:J55"/>
    <mergeCell ref="A53:A54"/>
  </mergeCells>
  <pageMargins left="2.67708333333333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2" master="">
    <arrUserId title="区域1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个别因素修正</vt:lpstr>
      <vt:lpstr>年期及期日修正</vt:lpstr>
      <vt:lpstr>容积率修正系数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</dc:creator>
  <cp:lastModifiedBy>Administrator</cp:lastModifiedBy>
  <dcterms:created xsi:type="dcterms:W3CDTF">2022-06-30T01:27:00Z</dcterms:created>
  <dcterms:modified xsi:type="dcterms:W3CDTF">2024-07-01T03:35:16Z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80953DEBF73846F0A82BCE1D988C4C9C</vt:lpwstr>
  </property>
  <property fmtid="{D5CDD505-2E9C-101B-9397-08002B2CF9AE}" pid="3" name="KSOProductBuildVer">
    <vt:lpwstr>2052-12.1.0.16929</vt:lpwstr>
  </property>
</Properties>
</file>